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wakami3\Desktop\"/>
    </mc:Choice>
  </mc:AlternateContent>
  <workbookProtection workbookPassword="B501" lockStructure="1"/>
  <bookViews>
    <workbookView xWindow="0" yWindow="0" windowWidth="20490" windowHeight="777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Z10" i="4" s="1"/>
  <c r="O6" i="5"/>
  <c r="R10" i="4" s="1"/>
  <c r="N6" i="5"/>
  <c r="M6" i="5"/>
  <c r="B10" i="4" s="1"/>
  <c r="L6" i="5"/>
  <c r="K6" i="5"/>
  <c r="R8" i="4" s="1"/>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J10" i="4"/>
  <c r="AI8" i="4"/>
  <c r="Z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<sst xmlns="http://schemas.openxmlformats.org/spreadsheetml/2006/main" count="218" uniqueCount="108">
  <si>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</si>
  <si>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</si>
  <si>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</si>
  <si>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</si>
  <si>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</si>
  <si>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</si>
  <si>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</si>
  <si>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</si>
  <si>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</si>
  <si>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</si>
  <si>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</si>
  <si>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</si>
  <si>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</si>
  <si>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</si>
  <si>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</si>
  <si>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</si>
  <si>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</si>
  <si>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</si>
  <si>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</si>
  <si>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</si>
  <si>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</si>
  <si>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</si>
  <si>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</si>
  <si>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</si>
  <si>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</si>
  <si>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</si>
  <si>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</si>
  <si>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</si>
  <si>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</si>
  <si>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</si>
  <si>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</si>
  <si>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</si>
  <si>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</si>
  <si>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</si>
  <si>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</si>
  <si>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</si>
  <si>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</si>
  <si>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</si>
  <si>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</si>
  <si>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</si>
  <si>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</si>
  <si>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</si>
  <si>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</si>
  <si>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</si>
  <si>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</si>
  <si>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</si>
  <si>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</si>
  <si>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</si>
  <si>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</si>
  <si>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</si>
  <si>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</si>
  <si>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</si>
  <si>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</si>
  <si>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</si>
  <si>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</si>
  <si>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</si>
  <si>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</si>
  <si>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</si>
  <si>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</si>
  <si>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</si>
  <si>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</si>
  <si>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</si>
  <si>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</si>
  <si>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</si>
  <si>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</si>
  <si>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</si>
  <si>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</si>
  <si>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</si>
  <si>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</si>
  <si>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</si>
  <si>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</si>
  <si>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</si>
  <si>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</si>
  <si>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</si>
  <si>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</si>
  <si>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</si>
  <si>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</si>
  <si>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</si>
  <si>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</si>
  <si>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</si>
  <si>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</si>
  <si>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</si>
  <si>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</si>
  <si>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</si>
  <si>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</si>
  <si>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</si>
  <si>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</si>
  <si>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</si>
  <si>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</si>
  <si>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</si>
  <si>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</si>
  <si>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</si>
  <si>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</si>
  <si>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奈良県　川上村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</si>
  <si>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</si>
  <si>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</si>
  <si>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</si>
  <si>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</si>
  <si>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</si>
  <si>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</si>
  <si>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</si>
  <si>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</si>
  <si>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</si>
  <si>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</si>
  <si>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</si>
  <si>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①収益的収支比率は30％前後を推移しており、類似団体平均値70％前後に比べ非常に低い。また⑤料金回収率が12％前後と低い値である。
本村簡易水道事業は辺地地域等を含め広範囲に小規模集落が多数点在している地理的条件のなかで、給水人口は少ない。現在12施設（浄水場）で18集落に給水を行っている。生活給水を安定供給するために施設整備を進めてきており、必然と建設費用が多額となる。その額を料金収入のみでは賄い難い状況であるため、他会計より繰入を行い安定した経営に努めいている。
</t>
    <rPh sb="1" eb="4">
      <t>シュウエキテキ</t>
    </rPh>
    <rPh sb="4" eb="6">
      <t>シュウシ</t>
    </rPh>
    <rPh sb="6" eb="8">
      <t>ヒリツ</t>
    </rPh>
    <rPh sb="12" eb="14">
      <t>ゼンゴ</t>
    </rPh>
    <rPh sb="15" eb="17">
      <t>スイイ</t>
    </rPh>
    <rPh sb="22" eb="24">
      <t>ルイジ</t>
    </rPh>
    <rPh sb="24" eb="26">
      <t>ダンタイ</t>
    </rPh>
    <rPh sb="26" eb="29">
      <t>ヘイキンチ</t>
    </rPh>
    <rPh sb="32" eb="34">
      <t>ゼンゴ</t>
    </rPh>
    <rPh sb="35" eb="36">
      <t>クラ</t>
    </rPh>
    <rPh sb="37" eb="39">
      <t>ヒジョウ</t>
    </rPh>
    <rPh sb="40" eb="41">
      <t>ヒク</t>
    </rPh>
    <rPh sb="60" eb="61">
      <t>アタイ</t>
    </rPh>
    <rPh sb="66" eb="68">
      <t>ホンソン</t>
    </rPh>
    <rPh sb="68" eb="70">
      <t>カンイ</t>
    </rPh>
    <rPh sb="70" eb="72">
      <t>スイドウ</t>
    </rPh>
    <rPh sb="72" eb="74">
      <t>ジギョウ</t>
    </rPh>
    <rPh sb="75" eb="77">
      <t>ヘンチ</t>
    </rPh>
    <rPh sb="77" eb="79">
      <t>チイキ</t>
    </rPh>
    <rPh sb="79" eb="80">
      <t>トウ</t>
    </rPh>
    <rPh sb="81" eb="82">
      <t>フク</t>
    </rPh>
    <rPh sb="83" eb="86">
      <t>コウハンイ</t>
    </rPh>
    <rPh sb="87" eb="90">
      <t>ショウキボ</t>
    </rPh>
    <rPh sb="93" eb="95">
      <t>タスウ</t>
    </rPh>
    <rPh sb="120" eb="122">
      <t>ゲンザイ</t>
    </rPh>
    <rPh sb="124" eb="126">
      <t>シセツ</t>
    </rPh>
    <rPh sb="127" eb="130">
      <t>ジョウスイジョウ</t>
    </rPh>
    <rPh sb="134" eb="136">
      <t>シュウラク</t>
    </rPh>
    <rPh sb="137" eb="139">
      <t>キュウスイ</t>
    </rPh>
    <rPh sb="140" eb="141">
      <t>オコナ</t>
    </rPh>
    <rPh sb="189" eb="190">
      <t>ガク</t>
    </rPh>
    <phoneticPr fontId="4"/>
  </si>
  <si>
    <t>本村簡易水道は昭和50年代後半に整備・更新された施設が多く、経過年数が40年に達しようとしている。今後、耐用年数を超過する施設については計画的に更新する必要がある。尚、漏水多発等による施設については随時更新を実施している。</t>
    <rPh sb="0" eb="2">
      <t>ホンソン</t>
    </rPh>
    <rPh sb="2" eb="4">
      <t>カンイ</t>
    </rPh>
    <rPh sb="4" eb="6">
      <t>スイドウ</t>
    </rPh>
    <rPh sb="7" eb="9">
      <t>ショウワ</t>
    </rPh>
    <rPh sb="11" eb="13">
      <t>ネンダイ</t>
    </rPh>
    <rPh sb="13" eb="15">
      <t>コウハン</t>
    </rPh>
    <rPh sb="16" eb="18">
      <t>セイビ</t>
    </rPh>
    <rPh sb="19" eb="21">
      <t>コウシン</t>
    </rPh>
    <rPh sb="24" eb="26">
      <t>シセツ</t>
    </rPh>
    <rPh sb="27" eb="28">
      <t>オオ</t>
    </rPh>
    <rPh sb="30" eb="32">
      <t>ケイカ</t>
    </rPh>
    <rPh sb="32" eb="34">
      <t>ネンスウ</t>
    </rPh>
    <rPh sb="37" eb="38">
      <t>ネン</t>
    </rPh>
    <rPh sb="39" eb="40">
      <t>タッ</t>
    </rPh>
    <rPh sb="49" eb="51">
      <t>コンゴ</t>
    </rPh>
    <rPh sb="52" eb="54">
      <t>タイヨウ</t>
    </rPh>
    <rPh sb="54" eb="56">
      <t>ネンスウ</t>
    </rPh>
    <rPh sb="57" eb="59">
      <t>チョウカ</t>
    </rPh>
    <rPh sb="61" eb="63">
      <t>シセツ</t>
    </rPh>
    <rPh sb="68" eb="71">
      <t>ケイカクテキ</t>
    </rPh>
    <rPh sb="72" eb="74">
      <t>コウシン</t>
    </rPh>
    <rPh sb="76" eb="78">
      <t>ヒツヨウ</t>
    </rPh>
    <rPh sb="82" eb="83">
      <t>ナオ</t>
    </rPh>
    <rPh sb="84" eb="86">
      <t>ロウスイ</t>
    </rPh>
    <rPh sb="86" eb="88">
      <t>タハツ</t>
    </rPh>
    <rPh sb="88" eb="89">
      <t>トウ</t>
    </rPh>
    <rPh sb="92" eb="94">
      <t>シセツ</t>
    </rPh>
    <rPh sb="99" eb="101">
      <t>ズイジ</t>
    </rPh>
    <rPh sb="101" eb="103">
      <t>コウシン</t>
    </rPh>
    <rPh sb="104" eb="106">
      <t>ジッシ</t>
    </rPh>
    <phoneticPr fontId="4"/>
  </si>
  <si>
    <t>本村簡易水道の現状からして、今後人口減少が進むにつれ益々非効率化が進み、苦しい経営状態が続くと思われる。しかし、安心で安定した水道水の供給のため、水道料金改正の検討を進め、必然な管更新等の計画的な実施、また施設統合・ダウンサイジングなどにより効率的な事業運営の実施をめざし整備していく。</t>
    <rPh sb="0" eb="2">
      <t>ホンソン</t>
    </rPh>
    <rPh sb="2" eb="4">
      <t>カンイ</t>
    </rPh>
    <rPh sb="4" eb="6">
      <t>スイドウ</t>
    </rPh>
    <rPh sb="7" eb="9">
      <t>ゲンジョウ</t>
    </rPh>
    <rPh sb="14" eb="16">
      <t>コンゴ</t>
    </rPh>
    <rPh sb="16" eb="18">
      <t>ジンコウ</t>
    </rPh>
    <rPh sb="18" eb="20">
      <t>ゲンショウ</t>
    </rPh>
    <rPh sb="21" eb="22">
      <t>スス</t>
    </rPh>
    <rPh sb="26" eb="28">
      <t>マスマス</t>
    </rPh>
    <rPh sb="28" eb="31">
      <t>ヒコウリツ</t>
    </rPh>
    <rPh sb="31" eb="32">
      <t>カ</t>
    </rPh>
    <rPh sb="33" eb="34">
      <t>スス</t>
    </rPh>
    <rPh sb="36" eb="37">
      <t>クル</t>
    </rPh>
    <rPh sb="39" eb="41">
      <t>ケイエイ</t>
    </rPh>
    <rPh sb="41" eb="43">
      <t>ジョウタイ</t>
    </rPh>
    <rPh sb="44" eb="45">
      <t>ツヅ</t>
    </rPh>
    <rPh sb="47" eb="48">
      <t>オモ</t>
    </rPh>
    <rPh sb="56" eb="58">
      <t>アンシン</t>
    </rPh>
    <rPh sb="59" eb="61">
      <t>アンテイ</t>
    </rPh>
    <rPh sb="63" eb="66">
      <t>スイドウスイ</t>
    </rPh>
    <rPh sb="67" eb="69">
      <t>キョウキュウ</t>
    </rPh>
    <rPh sb="73" eb="75">
      <t>スイドウ</t>
    </rPh>
    <rPh sb="75" eb="77">
      <t>リョウキン</t>
    </rPh>
    <rPh sb="77" eb="79">
      <t>カイセイ</t>
    </rPh>
    <rPh sb="80" eb="82">
      <t>ケントウ</t>
    </rPh>
    <rPh sb="83" eb="84">
      <t>スス</t>
    </rPh>
    <rPh sb="86" eb="88">
      <t>ヒツゼン</t>
    </rPh>
    <rPh sb="89" eb="90">
      <t>カン</t>
    </rPh>
    <rPh sb="90" eb="92">
      <t>コウシン</t>
    </rPh>
    <rPh sb="92" eb="93">
      <t>トウ</t>
    </rPh>
    <rPh sb="94" eb="97">
      <t>ケイカクテキ</t>
    </rPh>
    <rPh sb="98" eb="100">
      <t>ジッシ</t>
    </rPh>
    <rPh sb="103" eb="105">
      <t>シセツ</t>
    </rPh>
    <rPh sb="105" eb="107">
      <t>トウゴウ</t>
    </rPh>
    <rPh sb="121" eb="124">
      <t>コウリツテキ</t>
    </rPh>
    <rPh sb="125" eb="127">
      <t>ジギョウ</t>
    </rPh>
    <rPh sb="127" eb="129">
      <t>ウンエイ</t>
    </rPh>
    <rPh sb="130" eb="132">
      <t>ジッシ</t>
    </rPh>
    <rPh sb="136" eb="138">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</si>
</sst>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0.05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76295408"/>
        <c:axId val="176295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76295408"/>
        <c:axId val="176295016"/>
      </c:lineChart>
      <c:dateAx>
        <c:axId val="176295408"/>
        <c:scaling>
          <c:orientation val="minMax"/>
        </c:scaling>
        <c:delete val="1"/>
        <c:axPos val="b"/>
        <c:numFmt formatCode="ge" sourceLinked="1"/>
        <c:majorTickMark val="none"/>
        <c:minorTickMark val="none"/>
        <c:tickLblPos val="none"/>
        <c:crossAx val="176295016"/>
        <c:crosses val="autoZero"/>
        <c:auto val="1"/>
        <c:lblOffset val="100"/>
        <c:baseTimeUnit val="years"/>
      </c:dateAx>
      <c:valAx>
        <c:axId val="17629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29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42.33</c:v>
                </c:pt>
                <c:pt idx="1">
                  <c:v>40.93</c:v>
                </c:pt>
                <c:pt idx="2">
                  <c:v>40.54</c:v>
                </c:pt>
                <c:pt idx="3">
                  <c:v>39.4</c:v>
                </c:pt>
                <c:pt idx="4">
                  <c:v>38.9</c:v>
                </c:pt>
              </c:numCache>
            </c:numRef>
          </c:val>
        </c:ser>
        <c:dLbls>
          <c:showLegendKey val="0"/>
          <c:showVal val="0"/>
          <c:showCatName val="0"/>
          <c:showSerName val="0"/>
          <c:showPercent val="0"/>
          <c:showBubbleSize val="0"/>
        </c:dLbls>
        <c:gapWidth val="150"/>
        <c:axId val="216946816"/>
        <c:axId val="216947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216946816"/>
        <c:axId val="216947208"/>
      </c:lineChart>
      <c:dateAx>
        <c:axId val="216946816"/>
        <c:scaling>
          <c:orientation val="minMax"/>
        </c:scaling>
        <c:delete val="1"/>
        <c:axPos val="b"/>
        <c:numFmt formatCode="ge" sourceLinked="1"/>
        <c:majorTickMark val="none"/>
        <c:minorTickMark val="none"/>
        <c:tickLblPos val="none"/>
        <c:crossAx val="216947208"/>
        <c:crosses val="autoZero"/>
        <c:auto val="1"/>
        <c:lblOffset val="100"/>
        <c:baseTimeUnit val="years"/>
      </c:dateAx>
      <c:valAx>
        <c:axId val="21694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80.02</c:v>
                </c:pt>
                <c:pt idx="1">
                  <c:v>79.84</c:v>
                </c:pt>
                <c:pt idx="2">
                  <c:v>79.86</c:v>
                </c:pt>
                <c:pt idx="3">
                  <c:v>79.89</c:v>
                </c:pt>
                <c:pt idx="4">
                  <c:v>79.989999999999995</c:v>
                </c:pt>
              </c:numCache>
            </c:numRef>
          </c:val>
        </c:ser>
        <c:dLbls>
          <c:showLegendKey val="0"/>
          <c:showVal val="0"/>
          <c:showCatName val="0"/>
          <c:showSerName val="0"/>
          <c:showPercent val="0"/>
          <c:showBubbleSize val="0"/>
        </c:dLbls>
        <c:gapWidth val="150"/>
        <c:axId val="216948384"/>
        <c:axId val="21694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216948384"/>
        <c:axId val="216948776"/>
      </c:lineChart>
      <c:dateAx>
        <c:axId val="216948384"/>
        <c:scaling>
          <c:orientation val="minMax"/>
        </c:scaling>
        <c:delete val="1"/>
        <c:axPos val="b"/>
        <c:numFmt formatCode="ge" sourceLinked="1"/>
        <c:majorTickMark val="none"/>
        <c:minorTickMark val="none"/>
        <c:tickLblPos val="none"/>
        <c:crossAx val="216948776"/>
        <c:crosses val="autoZero"/>
        <c:auto val="1"/>
        <c:lblOffset val="100"/>
        <c:baseTimeUnit val="years"/>
      </c:dateAx>
      <c:valAx>
        <c:axId val="21694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27.13</c:v>
                </c:pt>
                <c:pt idx="1">
                  <c:v>29.2</c:v>
                </c:pt>
                <c:pt idx="2">
                  <c:v>35.43</c:v>
                </c:pt>
                <c:pt idx="3">
                  <c:v>29.43</c:v>
                </c:pt>
                <c:pt idx="4">
                  <c:v>29.35</c:v>
                </c:pt>
              </c:numCache>
            </c:numRef>
          </c:val>
        </c:ser>
        <c:dLbls>
          <c:showLegendKey val="0"/>
          <c:showVal val="0"/>
          <c:showCatName val="0"/>
          <c:showSerName val="0"/>
          <c:showPercent val="0"/>
          <c:showBubbleSize val="0"/>
        </c:dLbls>
        <c:gapWidth val="150"/>
        <c:axId val="176293056"/>
        <c:axId val="176292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176293056"/>
        <c:axId val="176292664"/>
      </c:lineChart>
      <c:dateAx>
        <c:axId val="176293056"/>
        <c:scaling>
          <c:orientation val="minMax"/>
        </c:scaling>
        <c:delete val="1"/>
        <c:axPos val="b"/>
        <c:numFmt formatCode="ge" sourceLinked="1"/>
        <c:majorTickMark val="none"/>
        <c:minorTickMark val="none"/>
        <c:tickLblPos val="none"/>
        <c:crossAx val="176292664"/>
        <c:crosses val="autoZero"/>
        <c:auto val="1"/>
        <c:lblOffset val="100"/>
        <c:baseTimeUnit val="years"/>
      </c:dateAx>
      <c:valAx>
        <c:axId val="17629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2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721760"/>
        <c:axId val="17572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721760"/>
        <c:axId val="175720976"/>
      </c:lineChart>
      <c:dateAx>
        <c:axId val="175721760"/>
        <c:scaling>
          <c:orientation val="minMax"/>
        </c:scaling>
        <c:delete val="1"/>
        <c:axPos val="b"/>
        <c:numFmt formatCode="ge" sourceLinked="1"/>
        <c:majorTickMark val="none"/>
        <c:minorTickMark val="none"/>
        <c:tickLblPos val="none"/>
        <c:crossAx val="175720976"/>
        <c:crosses val="autoZero"/>
        <c:auto val="1"/>
        <c:lblOffset val="100"/>
        <c:baseTimeUnit val="years"/>
      </c:dateAx>
      <c:valAx>
        <c:axId val="17572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644704"/>
        <c:axId val="216645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644704"/>
        <c:axId val="216645096"/>
      </c:lineChart>
      <c:dateAx>
        <c:axId val="216644704"/>
        <c:scaling>
          <c:orientation val="minMax"/>
        </c:scaling>
        <c:delete val="1"/>
        <c:axPos val="b"/>
        <c:numFmt formatCode="ge" sourceLinked="1"/>
        <c:majorTickMark val="none"/>
        <c:minorTickMark val="none"/>
        <c:tickLblPos val="none"/>
        <c:crossAx val="216645096"/>
        <c:crosses val="autoZero"/>
        <c:auto val="1"/>
        <c:lblOffset val="100"/>
        <c:baseTimeUnit val="years"/>
      </c:dateAx>
      <c:valAx>
        <c:axId val="21664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64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646272"/>
        <c:axId val="216646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646272"/>
        <c:axId val="216646664"/>
      </c:lineChart>
      <c:dateAx>
        <c:axId val="216646272"/>
        <c:scaling>
          <c:orientation val="minMax"/>
        </c:scaling>
        <c:delete val="1"/>
        <c:axPos val="b"/>
        <c:numFmt formatCode="ge" sourceLinked="1"/>
        <c:majorTickMark val="none"/>
        <c:minorTickMark val="none"/>
        <c:tickLblPos val="none"/>
        <c:crossAx val="216646664"/>
        <c:crosses val="autoZero"/>
        <c:auto val="1"/>
        <c:lblOffset val="100"/>
        <c:baseTimeUnit val="years"/>
      </c:dateAx>
      <c:valAx>
        <c:axId val="21664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6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6785696"/>
        <c:axId val="21678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6785696"/>
        <c:axId val="216786088"/>
      </c:lineChart>
      <c:dateAx>
        <c:axId val="216785696"/>
        <c:scaling>
          <c:orientation val="minMax"/>
        </c:scaling>
        <c:delete val="1"/>
        <c:axPos val="b"/>
        <c:numFmt formatCode="ge" sourceLinked="1"/>
        <c:majorTickMark val="none"/>
        <c:minorTickMark val="none"/>
        <c:tickLblPos val="none"/>
        <c:crossAx val="216786088"/>
        <c:crosses val="autoZero"/>
        <c:auto val="1"/>
        <c:lblOffset val="100"/>
        <c:baseTimeUnit val="years"/>
      </c:dateAx>
      <c:valAx>
        <c:axId val="21678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7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7678.53</c:v>
                </c:pt>
                <c:pt idx="1">
                  <c:v>8050.82</c:v>
                </c:pt>
                <c:pt idx="2">
                  <c:v>7718.01</c:v>
                </c:pt>
                <c:pt idx="3">
                  <c:v>7139.99</c:v>
                </c:pt>
                <c:pt idx="4">
                  <c:v>6539.56</c:v>
                </c:pt>
              </c:numCache>
            </c:numRef>
          </c:val>
        </c:ser>
        <c:dLbls>
          <c:showLegendKey val="0"/>
          <c:showVal val="0"/>
          <c:showCatName val="0"/>
          <c:showSerName val="0"/>
          <c:showPercent val="0"/>
          <c:showBubbleSize val="0"/>
        </c:dLbls>
        <c:gapWidth val="150"/>
        <c:axId val="216787264"/>
        <c:axId val="21678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216787264"/>
        <c:axId val="216787656"/>
      </c:lineChart>
      <c:dateAx>
        <c:axId val="216787264"/>
        <c:scaling>
          <c:orientation val="minMax"/>
        </c:scaling>
        <c:delete val="1"/>
        <c:axPos val="b"/>
        <c:numFmt formatCode="ge" sourceLinked="1"/>
        <c:majorTickMark val="none"/>
        <c:minorTickMark val="none"/>
        <c:tickLblPos val="none"/>
        <c:crossAx val="216787656"/>
        <c:crosses val="autoZero"/>
        <c:auto val="1"/>
        <c:lblOffset val="100"/>
        <c:baseTimeUnit val="years"/>
      </c:dateAx>
      <c:valAx>
        <c:axId val="21678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78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12.15</c:v>
                </c:pt>
                <c:pt idx="1">
                  <c:v>11.92</c:v>
                </c:pt>
                <c:pt idx="2">
                  <c:v>11.98</c:v>
                </c:pt>
                <c:pt idx="3">
                  <c:v>12.08</c:v>
                </c:pt>
                <c:pt idx="4">
                  <c:v>12.95</c:v>
                </c:pt>
              </c:numCache>
            </c:numRef>
          </c:val>
        </c:ser>
        <c:dLbls>
          <c:showLegendKey val="0"/>
          <c:showVal val="0"/>
          <c:showCatName val="0"/>
          <c:showSerName val="0"/>
          <c:showPercent val="0"/>
          <c:showBubbleSize val="0"/>
        </c:dLbls>
        <c:gapWidth val="150"/>
        <c:axId val="216644312"/>
        <c:axId val="21678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216644312"/>
        <c:axId val="216788832"/>
      </c:lineChart>
      <c:dateAx>
        <c:axId val="216644312"/>
        <c:scaling>
          <c:orientation val="minMax"/>
        </c:scaling>
        <c:delete val="1"/>
        <c:axPos val="b"/>
        <c:numFmt formatCode="ge" sourceLinked="1"/>
        <c:majorTickMark val="none"/>
        <c:minorTickMark val="none"/>
        <c:tickLblPos val="none"/>
        <c:crossAx val="216788832"/>
        <c:crosses val="autoZero"/>
        <c:auto val="1"/>
        <c:lblOffset val="100"/>
        <c:baseTimeUnit val="years"/>
      </c:dateAx>
      <c:valAx>
        <c:axId val="21678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64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741.47</c:v>
                </c:pt>
                <c:pt idx="1">
                  <c:v>705.99</c:v>
                </c:pt>
                <c:pt idx="2">
                  <c:v>708.18</c:v>
                </c:pt>
                <c:pt idx="3">
                  <c:v>721.03</c:v>
                </c:pt>
                <c:pt idx="4">
                  <c:v>694.07</c:v>
                </c:pt>
              </c:numCache>
            </c:numRef>
          </c:val>
        </c:ser>
        <c:dLbls>
          <c:showLegendKey val="0"/>
          <c:showVal val="0"/>
          <c:showCatName val="0"/>
          <c:showSerName val="0"/>
          <c:showPercent val="0"/>
          <c:showBubbleSize val="0"/>
        </c:dLbls>
        <c:gapWidth val="150"/>
        <c:axId val="216647840"/>
        <c:axId val="175719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216647840"/>
        <c:axId val="175719016"/>
      </c:lineChart>
      <c:dateAx>
        <c:axId val="216647840"/>
        <c:scaling>
          <c:orientation val="minMax"/>
        </c:scaling>
        <c:delete val="1"/>
        <c:axPos val="b"/>
        <c:numFmt formatCode="ge" sourceLinked="1"/>
        <c:majorTickMark val="none"/>
        <c:minorTickMark val="none"/>
        <c:tickLblPos val="none"/>
        <c:crossAx val="175719016"/>
        <c:crosses val="autoZero"/>
        <c:auto val="1"/>
        <c:lblOffset val="100"/>
        <c:baseTimeUnit val="years"/>
      </c:dateAx>
      <c:valAx>
        <c:axId val="175719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6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奈良県　川上村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1605</v>
      </c>
      <c r="AJ8" s="55"/>
      <c r="AK8" s="55"/>
      <c r="AL8" s="55"/>
      <c r="AM8" s="55"/>
      <c r="AN8" s="55"/>
      <c r="AO8" s="55"/>
      <c r="AP8" s="56"/>
      <c r="AQ8" s="46">
        <f>データ!R6</f>
        <v>269.26</v>
      </c>
      <c r="AR8" s="46"/>
      <c r="AS8" s="46"/>
      <c r="AT8" s="46"/>
      <c r="AU8" s="46"/>
      <c r="AV8" s="46"/>
      <c r="AW8" s="46"/>
      <c r="AX8" s="46"/>
      <c r="AY8" s="46">
        <f>データ!S6</f>
        <v>5.96</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87.75</v>
      </c>
      <c r="S10" s="46"/>
      <c r="T10" s="46"/>
      <c r="U10" s="46"/>
      <c r="V10" s="46"/>
      <c r="W10" s="46"/>
      <c r="X10" s="46"/>
      <c r="Y10" s="46"/>
      <c r="Z10" s="80">
        <f>データ!P6</f>
        <v>1296</v>
      </c>
      <c r="AA10" s="80"/>
      <c r="AB10" s="80"/>
      <c r="AC10" s="80"/>
      <c r="AD10" s="80"/>
      <c r="AE10" s="80"/>
      <c r="AF10" s="80"/>
      <c r="AG10" s="80"/>
      <c r="AH10" s="2"/>
      <c r="AI10" s="80">
        <f>データ!T6</f>
        <v>1383</v>
      </c>
      <c r="AJ10" s="80"/>
      <c r="AK10" s="80"/>
      <c r="AL10" s="80"/>
      <c r="AM10" s="80"/>
      <c r="AN10" s="80"/>
      <c r="AO10" s="80"/>
      <c r="AP10" s="80"/>
      <c r="AQ10" s="46">
        <f>データ!U6</f>
        <v>23.95</v>
      </c>
      <c r="AR10" s="46"/>
      <c r="AS10" s="46"/>
      <c r="AT10" s="46"/>
      <c r="AU10" s="46"/>
      <c r="AV10" s="46"/>
      <c r="AW10" s="46"/>
      <c r="AX10" s="46"/>
      <c r="AY10" s="46">
        <f>データ!V6</f>
        <v>57.75</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294527</v>
      </c>
      <c r="D6" s="31">
        <f t="shared" si="3"/>
        <v>47</v>
      </c>
      <c r="E6" s="31">
        <f t="shared" si="3"/>
        <v>1</v>
      </c>
      <c r="F6" s="31">
        <f t="shared" si="3"/>
        <v>0</v>
      </c>
      <c r="G6" s="31">
        <f t="shared" si="3"/>
        <v>0</v>
      </c>
      <c r="H6" s="31" t="str">
        <f t="shared" si="3"/>
        <v>奈良県　川上村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87.75</v>
      </c>
      <c r="P6" s="32">
        <f t="shared" si="3"/>
        <v>1296</v>
      </c>
      <c r="Q6" s="32">
        <f t="shared" si="3"/>
        <v>1605</v>
      </c>
      <c r="R6" s="32">
        <f t="shared" si="3"/>
        <v>269.26</v>
      </c>
      <c r="S6" s="32">
        <f t="shared" si="3"/>
        <v>5.96</v>
      </c>
      <c r="T6" s="32">
        <f t="shared" si="3"/>
        <v>1383</v>
      </c>
      <c r="U6" s="32">
        <f t="shared" si="3"/>
        <v>23.95</v>
      </c>
      <c r="V6" s="32">
        <f t="shared" si="3"/>
        <v>57.75</v>
      </c>
      <c r="W6" s="33">
        <f>IF(W7="",NA(),W7)</f>
        <v>27.13</v>
      </c>
      <c r="X6" s="33">
        <f t="shared" ref="X6:AF6" si="4">IF(X7="",NA(),X7)</f>
        <v>29.2</v>
      </c>
      <c r="Y6" s="33">
        <f t="shared" si="4"/>
        <v>35.43</v>
      </c>
      <c r="Z6" s="33">
        <f t="shared" si="4"/>
        <v>29.43</v>
      </c>
      <c r="AA6" s="33">
        <f t="shared" si="4"/>
        <v>29.35</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7678.53</v>
      </c>
      <c r="BE6" s="33">
        <f t="shared" ref="BE6:BM6" si="7">IF(BE7="",NA(),BE7)</f>
        <v>8050.82</v>
      </c>
      <c r="BF6" s="33">
        <f t="shared" si="7"/>
        <v>7718.01</v>
      </c>
      <c r="BG6" s="33">
        <f t="shared" si="7"/>
        <v>7139.99</v>
      </c>
      <c r="BH6" s="33">
        <f t="shared" si="7"/>
        <v>6539.56</v>
      </c>
      <c r="BI6" s="33">
        <f t="shared" si="7"/>
        <v>1450.45</v>
      </c>
      <c r="BJ6" s="33">
        <f t="shared" si="7"/>
        <v>1442.51</v>
      </c>
      <c r="BK6" s="33">
        <f t="shared" si="7"/>
        <v>1496.15</v>
      </c>
      <c r="BL6" s="33">
        <f t="shared" si="7"/>
        <v>1462.56</v>
      </c>
      <c r="BM6" s="33">
        <f t="shared" si="7"/>
        <v>1486.62</v>
      </c>
      <c r="BN6" s="32" t="str">
        <f>IF(BN7="","",IF(BN7="-","【-】","【"&amp;SUBSTITUTE(TEXT(BN7,"#,##0.00"),"-","△")&amp;"】"))</f>
        <v>【1,239.32】</v>
      </c>
      <c r="BO6" s="33">
        <f>IF(BO7="",NA(),BO7)</f>
        <v>12.15</v>
      </c>
      <c r="BP6" s="33">
        <f t="shared" ref="BP6:BX6" si="8">IF(BP7="",NA(),BP7)</f>
        <v>11.92</v>
      </c>
      <c r="BQ6" s="33">
        <f t="shared" si="8"/>
        <v>11.98</v>
      </c>
      <c r="BR6" s="33">
        <f t="shared" si="8"/>
        <v>12.08</v>
      </c>
      <c r="BS6" s="33">
        <f t="shared" si="8"/>
        <v>12.95</v>
      </c>
      <c r="BT6" s="33">
        <f t="shared" si="8"/>
        <v>33.96</v>
      </c>
      <c r="BU6" s="33">
        <f t="shared" si="8"/>
        <v>33.299999999999997</v>
      </c>
      <c r="BV6" s="33">
        <f t="shared" si="8"/>
        <v>33.01</v>
      </c>
      <c r="BW6" s="33">
        <f t="shared" si="8"/>
        <v>32.39</v>
      </c>
      <c r="BX6" s="33">
        <f t="shared" si="8"/>
        <v>24.39</v>
      </c>
      <c r="BY6" s="32" t="str">
        <f>IF(BY7="","",IF(BY7="-","【-】","【"&amp;SUBSTITUTE(TEXT(BY7,"#,##0.00"),"-","△")&amp;"】"))</f>
        <v>【36.33】</v>
      </c>
      <c r="BZ6" s="33">
        <f>IF(BZ7="",NA(),BZ7)</f>
        <v>741.47</v>
      </c>
      <c r="CA6" s="33">
        <f t="shared" ref="CA6:CI6" si="9">IF(CA7="",NA(),CA7)</f>
        <v>705.99</v>
      </c>
      <c r="CB6" s="33">
        <f t="shared" si="9"/>
        <v>708.18</v>
      </c>
      <c r="CC6" s="33">
        <f t="shared" si="9"/>
        <v>721.03</v>
      </c>
      <c r="CD6" s="33">
        <f t="shared" si="9"/>
        <v>694.07</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42.33</v>
      </c>
      <c r="CL6" s="33">
        <f t="shared" ref="CL6:CT6" si="10">IF(CL7="",NA(),CL7)</f>
        <v>40.93</v>
      </c>
      <c r="CM6" s="33">
        <f t="shared" si="10"/>
        <v>40.54</v>
      </c>
      <c r="CN6" s="33">
        <f t="shared" si="10"/>
        <v>39.4</v>
      </c>
      <c r="CO6" s="33">
        <f t="shared" si="10"/>
        <v>38.9</v>
      </c>
      <c r="CP6" s="33">
        <f t="shared" si="10"/>
        <v>51.56</v>
      </c>
      <c r="CQ6" s="33">
        <f t="shared" si="10"/>
        <v>50.66</v>
      </c>
      <c r="CR6" s="33">
        <f t="shared" si="10"/>
        <v>51.11</v>
      </c>
      <c r="CS6" s="33">
        <f t="shared" si="10"/>
        <v>50.49</v>
      </c>
      <c r="CT6" s="33">
        <f t="shared" si="10"/>
        <v>48.36</v>
      </c>
      <c r="CU6" s="32" t="str">
        <f>IF(CU7="","",IF(CU7="-","【-】","【"&amp;SUBSTITUTE(TEXT(CU7,"#,##0.00"),"-","△")&amp;"】"))</f>
        <v>【58.19】</v>
      </c>
      <c r="CV6" s="33">
        <f>IF(CV7="",NA(),CV7)</f>
        <v>80.02</v>
      </c>
      <c r="CW6" s="33">
        <f t="shared" ref="CW6:DE6" si="11">IF(CW7="",NA(),CW7)</f>
        <v>79.84</v>
      </c>
      <c r="CX6" s="33">
        <f t="shared" si="11"/>
        <v>79.86</v>
      </c>
      <c r="CY6" s="33">
        <f t="shared" si="11"/>
        <v>79.89</v>
      </c>
      <c r="CZ6" s="33">
        <f t="shared" si="11"/>
        <v>79.989999999999995</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0.05</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294527</v>
      </c>
      <c r="D7" s="35">
        <v>47</v>
      </c>
      <c r="E7" s="35">
        <v>1</v>
      </c>
      <c r="F7" s="35">
        <v>0</v>
      </c>
      <c r="G7" s="35">
        <v>0</v>
      </c>
      <c r="H7" s="35" t="s">
        <v>93</v>
      </c>
      <c r="I7" s="35" t="s">
        <v>94</v>
      </c>
      <c r="J7" s="35" t="s">
        <v>95</v>
      </c>
      <c r="K7" s="35" t="s">
        <v>96</v>
      </c>
      <c r="L7" s="35" t="s">
        <v>97</v>
      </c>
      <c r="M7" s="36" t="s">
        <v>98</v>
      </c>
      <c r="N7" s="36" t="s">
        <v>99</v>
      </c>
      <c r="O7" s="36">
        <v>87.75</v>
      </c>
      <c r="P7" s="36">
        <v>1296</v>
      </c>
      <c r="Q7" s="36">
        <v>1605</v>
      </c>
      <c r="R7" s="36">
        <v>269.26</v>
      </c>
      <c r="S7" s="36">
        <v>5.96</v>
      </c>
      <c r="T7" s="36">
        <v>1383</v>
      </c>
      <c r="U7" s="36">
        <v>23.95</v>
      </c>
      <c r="V7" s="36">
        <v>57.75</v>
      </c>
      <c r="W7" s="36">
        <v>27.13</v>
      </c>
      <c r="X7" s="36">
        <v>29.2</v>
      </c>
      <c r="Y7" s="36">
        <v>35.43</v>
      </c>
      <c r="Z7" s="36">
        <v>29.43</v>
      </c>
      <c r="AA7" s="36">
        <v>29.35</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7678.53</v>
      </c>
      <c r="BE7" s="36">
        <v>8050.82</v>
      </c>
      <c r="BF7" s="36">
        <v>7718.01</v>
      </c>
      <c r="BG7" s="36">
        <v>7139.99</v>
      </c>
      <c r="BH7" s="36">
        <v>6539.56</v>
      </c>
      <c r="BI7" s="36">
        <v>1450.45</v>
      </c>
      <c r="BJ7" s="36">
        <v>1442.51</v>
      </c>
      <c r="BK7" s="36">
        <v>1496.15</v>
      </c>
      <c r="BL7" s="36">
        <v>1462.56</v>
      </c>
      <c r="BM7" s="36">
        <v>1486.62</v>
      </c>
      <c r="BN7" s="36">
        <v>1239.32</v>
      </c>
      <c r="BO7" s="36">
        <v>12.15</v>
      </c>
      <c r="BP7" s="36">
        <v>11.92</v>
      </c>
      <c r="BQ7" s="36">
        <v>11.98</v>
      </c>
      <c r="BR7" s="36">
        <v>12.08</v>
      </c>
      <c r="BS7" s="36">
        <v>12.95</v>
      </c>
      <c r="BT7" s="36">
        <v>33.96</v>
      </c>
      <c r="BU7" s="36">
        <v>33.299999999999997</v>
      </c>
      <c r="BV7" s="36">
        <v>33.01</v>
      </c>
      <c r="BW7" s="36">
        <v>32.39</v>
      </c>
      <c r="BX7" s="36">
        <v>24.39</v>
      </c>
      <c r="BY7" s="36">
        <v>36.33</v>
      </c>
      <c r="BZ7" s="36">
        <v>741.47</v>
      </c>
      <c r="CA7" s="36">
        <v>705.99</v>
      </c>
      <c r="CB7" s="36">
        <v>708.18</v>
      </c>
      <c r="CC7" s="36">
        <v>721.03</v>
      </c>
      <c r="CD7" s="36">
        <v>694.07</v>
      </c>
      <c r="CE7" s="36">
        <v>512.74</v>
      </c>
      <c r="CF7" s="36">
        <v>526.57000000000005</v>
      </c>
      <c r="CG7" s="36">
        <v>523.08000000000004</v>
      </c>
      <c r="CH7" s="36">
        <v>530.83000000000004</v>
      </c>
      <c r="CI7" s="36">
        <v>734.18</v>
      </c>
      <c r="CJ7" s="36">
        <v>476.46</v>
      </c>
      <c r="CK7" s="36">
        <v>42.33</v>
      </c>
      <c r="CL7" s="36">
        <v>40.93</v>
      </c>
      <c r="CM7" s="36">
        <v>40.54</v>
      </c>
      <c r="CN7" s="36">
        <v>39.4</v>
      </c>
      <c r="CO7" s="36">
        <v>38.9</v>
      </c>
      <c r="CP7" s="36">
        <v>51.56</v>
      </c>
      <c r="CQ7" s="36">
        <v>50.66</v>
      </c>
      <c r="CR7" s="36">
        <v>51.11</v>
      </c>
      <c r="CS7" s="36">
        <v>50.49</v>
      </c>
      <c r="CT7" s="36">
        <v>48.36</v>
      </c>
      <c r="CU7" s="36">
        <v>58.19</v>
      </c>
      <c r="CV7" s="36">
        <v>80.02</v>
      </c>
      <c r="CW7" s="36">
        <v>79.84</v>
      </c>
      <c r="CX7" s="36">
        <v>79.86</v>
      </c>
      <c r="CY7" s="36">
        <v>79.89</v>
      </c>
      <c r="CZ7" s="36">
        <v>79.989999999999995</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0.05</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kawakami3</cp:lastModifiedBy>
  <cp:lastPrinted>2016-02-19T08:35:50Z</cp:lastPrinted>
  <dcterms:created xsi:type="dcterms:W3CDTF">2016-01-18T05:04:23Z</dcterms:created>
  <dcterms:modified xsi:type="dcterms:W3CDTF">2016-02-29T07:13:30Z</dcterms:modified>
  <cp:category/>
</cp:coreProperties>
</file>