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0405\Desktop\"/>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Z10" i="4" s="1"/>
  <c r="O6" i="5"/>
  <c r="R10" i="4" s="1"/>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J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<sst xmlns="http://schemas.openxmlformats.org/spreadsheetml/2006/main" count="218" uniqueCount="108">
  <si>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</si>
  <si>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</si>
  <si>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</si>
  <si>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</si>
  <si>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</si>
  <si>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</si>
  <si>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</si>
  <si>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</si>
  <si>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</si>
  <si>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</si>
  <si>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</si>
  <si>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</si>
  <si>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</si>
  <si>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</si>
  <si>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</si>
  <si>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</si>
  <si>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</si>
  <si>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</si>
  <si>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</si>
  <si>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</si>
  <si>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</si>
  <si>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</si>
  <si>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</si>
  <si>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</si>
  <si>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</si>
  <si>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</si>
  <si>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</si>
  <si>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</si>
  <si>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</si>
  <si>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</si>
  <si>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</si>
  <si>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</si>
  <si>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</si>
  <si>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</si>
  <si>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</si>
  <si>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</si>
  <si>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</si>
  <si>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</si>
  <si>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</si>
  <si>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</si>
  <si>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</si>
  <si>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</si>
  <si>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</si>
  <si>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</si>
  <si>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</si>
  <si>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</si>
  <si>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</si>
  <si>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</si>
  <si>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</si>
  <si>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</si>
  <si>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</si>
  <si>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</si>
  <si>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</si>
  <si>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</si>
  <si>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</si>
  <si>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</si>
  <si>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</si>
  <si>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</si>
  <si>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</si>
  <si>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</si>
  <si>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</si>
  <si>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</si>
  <si>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</si>
  <si>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</si>
  <si>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</si>
  <si>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</si>
  <si>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</si>
  <si>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</si>
  <si>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</si>
  <si>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</si>
  <si>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</si>
  <si>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</si>
  <si>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</si>
  <si>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</si>
  <si>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</si>
  <si>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</si>
  <si>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</si>
  <si>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</si>
  <si>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</si>
  <si>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</si>
  <si>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</si>
  <si>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</si>
  <si>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</si>
  <si>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</si>
  <si>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</si>
  <si>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</si>
  <si>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</si>
  <si>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</si>
  <si>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</si>
  <si>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</si>
  <si>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</si>
  <si>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</si>
  <si>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</si>
  <si>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奈良県　川上村</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</si>
  <si>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</si>
  <si>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</si>
  <si>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</si>
  <si>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</si>
  <si>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</si>
  <si>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</si>
  <si>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</si>
  <si>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</si>
  <si>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</si>
  <si>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</si>
  <si>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</si>
  <si>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①収益的収支比率は30％前後を推移しており、類似団体平均値70％前後に比べ非常に低い。また⑤料金回収率が12％前後と低い値である。
本村簡易水道事業は辺地地域等を含め広範囲に小規模集落が多数点在している地理的条件のなかで、給水人口は少ない。現在12施設（浄水場）で18集落に給水を行っている。生活給水を安定供給するために施設整備を進めてきており、必然と建設費用が多額となる。その額を料金収入のみでは賄い難い状況であるため、他会計より繰入を行い安定した経営に努めいている。
</t>
    <phoneticPr fontId="4"/>
  </si>
  <si>
    <t>本村簡易水道は昭和50年代後半に整備・更新された施設が多く、経過年数が40年に達しようとしている。今後、耐用年数を超過する施設については計画的に更新する必要がある。尚、漏水多発等による施設については随時更新を実施している。</t>
    <phoneticPr fontId="4"/>
  </si>
  <si>
    <t>本村簡易水道の現状からして、今後人口減少が進むにつれ益々非効率化が進み、苦しい経営状態が続くと思われる。しかし、安心で安定した水道水の供給のため、水道料金改正の検討を進め、必然な管更新等の計画的な実施、また施設統合・ダウンサイジングなどにより効率的な事業運営の実施をめざし整備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</si>
</sst>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quot;-&quot;">
                  <c:v>0.05</c:v>
                </c:pt>
                <c:pt idx="1">
                  <c:v>0</c:v>
                </c:pt>
                <c:pt idx="2">
                  <c:v>0</c:v>
                </c:pt>
                <c:pt idx="3">
                  <c:v>0</c:v>
                </c:pt>
                <c:pt idx="4">
                  <c:v>0</c:v>
                </c:pt>
              </c:numCache>
            </c:numRef>
          </c:val>
          <c:extLst>
            <c:ext xmlns:c16="http://schemas.microsoft.com/office/drawing/2014/chart" uri="{C3380CC4-5D6E-409C-BE32-E72D297353CC}">
              <c16:uniqueId val="{00000000-BD28-4F72-9609-638B0BA67A70}"/>
            </c:ext>
          </c:extLst>
        </c:ser>
        <c:dLbls>
          <c:showLegendKey val="0"/>
          <c:showVal val="0"/>
          <c:showCatName val="0"/>
          <c:showSerName val="0"/>
          <c:showPercent val="0"/>
          <c:showBubbleSize val="0"/>
        </c:dLbls>
        <c:gapWidth val="150"/>
        <c:axId val="93465984"/>
        <c:axId val="9348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extLst>
            <c:ext xmlns:c16="http://schemas.microsoft.com/office/drawing/2014/chart" uri="{C3380CC4-5D6E-409C-BE32-E72D297353CC}">
              <c16:uniqueId val="{00000001-BD28-4F72-9609-638B0BA67A70}"/>
            </c:ext>
          </c:extLst>
        </c:ser>
        <c:dLbls>
          <c:showLegendKey val="0"/>
          <c:showVal val="0"/>
          <c:showCatName val="0"/>
          <c:showSerName val="0"/>
          <c:showPercent val="0"/>
          <c:showBubbleSize val="0"/>
        </c:dLbls>
        <c:marker val="1"/>
        <c:smooth val="0"/>
        <c:axId val="93465984"/>
        <c:axId val="93480448"/>
      </c:lineChart>
      <c:dateAx>
        <c:axId val="93465984"/>
        <c:scaling>
          <c:orientation val="minMax"/>
        </c:scaling>
        <c:delete val="1"/>
        <c:axPos val="b"/>
        <c:numFmt formatCode="ge" sourceLinked="1"/>
        <c:majorTickMark val="none"/>
        <c:minorTickMark val="none"/>
        <c:tickLblPos val="none"/>
        <c:crossAx val="93480448"/>
        <c:crosses val="autoZero"/>
        <c:auto val="1"/>
        <c:lblOffset val="100"/>
        <c:baseTimeUnit val="years"/>
      </c:dateAx>
      <c:valAx>
        <c:axId val="9348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6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40.93</c:v>
                </c:pt>
                <c:pt idx="1">
                  <c:v>40.54</c:v>
                </c:pt>
                <c:pt idx="2">
                  <c:v>39.4</c:v>
                </c:pt>
                <c:pt idx="3">
                  <c:v>38.9</c:v>
                </c:pt>
                <c:pt idx="4">
                  <c:v>37.82</c:v>
                </c:pt>
              </c:numCache>
            </c:numRef>
          </c:val>
          <c:extLst>
            <c:ext xmlns:c16="http://schemas.microsoft.com/office/drawing/2014/chart" uri="{C3380CC4-5D6E-409C-BE32-E72D297353CC}">
              <c16:uniqueId val="{00000000-F9F7-4A8D-A9D5-85BE5203613C}"/>
            </c:ext>
          </c:extLst>
        </c:ser>
        <c:dLbls>
          <c:showLegendKey val="0"/>
          <c:showVal val="0"/>
          <c:showCatName val="0"/>
          <c:showSerName val="0"/>
          <c:showPercent val="0"/>
          <c:showBubbleSize val="0"/>
        </c:dLbls>
        <c:gapWidth val="150"/>
        <c:axId val="97599488"/>
        <c:axId val="9760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extLst>
            <c:ext xmlns:c16="http://schemas.microsoft.com/office/drawing/2014/chart" uri="{C3380CC4-5D6E-409C-BE32-E72D297353CC}">
              <c16:uniqueId val="{00000001-F9F7-4A8D-A9D5-85BE5203613C}"/>
            </c:ext>
          </c:extLst>
        </c:ser>
        <c:dLbls>
          <c:showLegendKey val="0"/>
          <c:showVal val="0"/>
          <c:showCatName val="0"/>
          <c:showSerName val="0"/>
          <c:showPercent val="0"/>
          <c:showBubbleSize val="0"/>
        </c:dLbls>
        <c:marker val="1"/>
        <c:smooth val="0"/>
        <c:axId val="97599488"/>
        <c:axId val="97601408"/>
      </c:lineChart>
      <c:dateAx>
        <c:axId val="97599488"/>
        <c:scaling>
          <c:orientation val="minMax"/>
        </c:scaling>
        <c:delete val="1"/>
        <c:axPos val="b"/>
        <c:numFmt formatCode="ge" sourceLinked="1"/>
        <c:majorTickMark val="none"/>
        <c:minorTickMark val="none"/>
        <c:tickLblPos val="none"/>
        <c:crossAx val="97601408"/>
        <c:crosses val="autoZero"/>
        <c:auto val="1"/>
        <c:lblOffset val="100"/>
        <c:baseTimeUnit val="years"/>
      </c:dateAx>
      <c:valAx>
        <c:axId val="9760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9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79.84</c:v>
                </c:pt>
                <c:pt idx="1">
                  <c:v>79.86</c:v>
                </c:pt>
                <c:pt idx="2">
                  <c:v>79.89</c:v>
                </c:pt>
                <c:pt idx="3">
                  <c:v>79.989999999999995</c:v>
                </c:pt>
                <c:pt idx="4">
                  <c:v>80</c:v>
                </c:pt>
              </c:numCache>
            </c:numRef>
          </c:val>
          <c:extLst>
            <c:ext xmlns:c16="http://schemas.microsoft.com/office/drawing/2014/chart" uri="{C3380CC4-5D6E-409C-BE32-E72D297353CC}">
              <c16:uniqueId val="{00000000-4542-4BF3-AC27-9C9CFFF4E452}"/>
            </c:ext>
          </c:extLst>
        </c:ser>
        <c:dLbls>
          <c:showLegendKey val="0"/>
          <c:showVal val="0"/>
          <c:showCatName val="0"/>
          <c:showSerName val="0"/>
          <c:showPercent val="0"/>
          <c:showBubbleSize val="0"/>
        </c:dLbls>
        <c:gapWidth val="150"/>
        <c:axId val="97631616"/>
        <c:axId val="9763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extLst>
            <c:ext xmlns:c16="http://schemas.microsoft.com/office/drawing/2014/chart" uri="{C3380CC4-5D6E-409C-BE32-E72D297353CC}">
              <c16:uniqueId val="{00000001-4542-4BF3-AC27-9C9CFFF4E452}"/>
            </c:ext>
          </c:extLst>
        </c:ser>
        <c:dLbls>
          <c:showLegendKey val="0"/>
          <c:showVal val="0"/>
          <c:showCatName val="0"/>
          <c:showSerName val="0"/>
          <c:showPercent val="0"/>
          <c:showBubbleSize val="0"/>
        </c:dLbls>
        <c:marker val="1"/>
        <c:smooth val="0"/>
        <c:axId val="97631616"/>
        <c:axId val="97637888"/>
      </c:lineChart>
      <c:dateAx>
        <c:axId val="97631616"/>
        <c:scaling>
          <c:orientation val="minMax"/>
        </c:scaling>
        <c:delete val="1"/>
        <c:axPos val="b"/>
        <c:numFmt formatCode="ge" sourceLinked="1"/>
        <c:majorTickMark val="none"/>
        <c:minorTickMark val="none"/>
        <c:tickLblPos val="none"/>
        <c:crossAx val="97637888"/>
        <c:crosses val="autoZero"/>
        <c:auto val="1"/>
        <c:lblOffset val="100"/>
        <c:baseTimeUnit val="years"/>
      </c:dateAx>
      <c:valAx>
        <c:axId val="9763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3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29.2</c:v>
                </c:pt>
                <c:pt idx="1">
                  <c:v>35.43</c:v>
                </c:pt>
                <c:pt idx="2">
                  <c:v>29.43</c:v>
                </c:pt>
                <c:pt idx="3">
                  <c:v>29.35</c:v>
                </c:pt>
                <c:pt idx="4">
                  <c:v>29.19</c:v>
                </c:pt>
              </c:numCache>
            </c:numRef>
          </c:val>
          <c:extLst>
            <c:ext xmlns:c16="http://schemas.microsoft.com/office/drawing/2014/chart" uri="{C3380CC4-5D6E-409C-BE32-E72D297353CC}">
              <c16:uniqueId val="{00000000-1A27-4C02-9047-856AF639A041}"/>
            </c:ext>
          </c:extLst>
        </c:ser>
        <c:dLbls>
          <c:showLegendKey val="0"/>
          <c:showVal val="0"/>
          <c:showCatName val="0"/>
          <c:showSerName val="0"/>
          <c:showPercent val="0"/>
          <c:showBubbleSize val="0"/>
        </c:dLbls>
        <c:gapWidth val="150"/>
        <c:axId val="93490176"/>
        <c:axId val="9351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extLst>
            <c:ext xmlns:c16="http://schemas.microsoft.com/office/drawing/2014/chart" uri="{C3380CC4-5D6E-409C-BE32-E72D297353CC}">
              <c16:uniqueId val="{00000001-1A27-4C02-9047-856AF639A041}"/>
            </c:ext>
          </c:extLst>
        </c:ser>
        <c:dLbls>
          <c:showLegendKey val="0"/>
          <c:showVal val="0"/>
          <c:showCatName val="0"/>
          <c:showSerName val="0"/>
          <c:showPercent val="0"/>
          <c:showBubbleSize val="0"/>
        </c:dLbls>
        <c:marker val="1"/>
        <c:smooth val="0"/>
        <c:axId val="93490176"/>
        <c:axId val="93512832"/>
      </c:lineChart>
      <c:dateAx>
        <c:axId val="93490176"/>
        <c:scaling>
          <c:orientation val="minMax"/>
        </c:scaling>
        <c:delete val="1"/>
        <c:axPos val="b"/>
        <c:numFmt formatCode="ge" sourceLinked="1"/>
        <c:majorTickMark val="none"/>
        <c:minorTickMark val="none"/>
        <c:tickLblPos val="none"/>
        <c:crossAx val="93512832"/>
        <c:crosses val="autoZero"/>
        <c:auto val="1"/>
        <c:lblOffset val="100"/>
        <c:baseTimeUnit val="years"/>
      </c:dateAx>
      <c:valAx>
        <c:axId val="9351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9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FE-430D-9BB2-F0C65A887F77}"/>
            </c:ext>
          </c:extLst>
        </c:ser>
        <c:dLbls>
          <c:showLegendKey val="0"/>
          <c:showVal val="0"/>
          <c:showCatName val="0"/>
          <c:showSerName val="0"/>
          <c:showPercent val="0"/>
          <c:showBubbleSize val="0"/>
        </c:dLbls>
        <c:gapWidth val="150"/>
        <c:axId val="97012352"/>
        <c:axId val="9701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FE-430D-9BB2-F0C65A887F77}"/>
            </c:ext>
          </c:extLst>
        </c:ser>
        <c:dLbls>
          <c:showLegendKey val="0"/>
          <c:showVal val="0"/>
          <c:showCatName val="0"/>
          <c:showSerName val="0"/>
          <c:showPercent val="0"/>
          <c:showBubbleSize val="0"/>
        </c:dLbls>
        <c:marker val="1"/>
        <c:smooth val="0"/>
        <c:axId val="97012352"/>
        <c:axId val="97018624"/>
      </c:lineChart>
      <c:dateAx>
        <c:axId val="97012352"/>
        <c:scaling>
          <c:orientation val="minMax"/>
        </c:scaling>
        <c:delete val="1"/>
        <c:axPos val="b"/>
        <c:numFmt formatCode="ge" sourceLinked="1"/>
        <c:majorTickMark val="none"/>
        <c:minorTickMark val="none"/>
        <c:tickLblPos val="none"/>
        <c:crossAx val="97018624"/>
        <c:crosses val="autoZero"/>
        <c:auto val="1"/>
        <c:lblOffset val="100"/>
        <c:baseTimeUnit val="years"/>
      </c:dateAx>
      <c:valAx>
        <c:axId val="9701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1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07-4BAF-A673-407A69456103}"/>
            </c:ext>
          </c:extLst>
        </c:ser>
        <c:dLbls>
          <c:showLegendKey val="0"/>
          <c:showVal val="0"/>
          <c:showCatName val="0"/>
          <c:showSerName val="0"/>
          <c:showPercent val="0"/>
          <c:showBubbleSize val="0"/>
        </c:dLbls>
        <c:gapWidth val="150"/>
        <c:axId val="97050624"/>
        <c:axId val="9705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07-4BAF-A673-407A69456103}"/>
            </c:ext>
          </c:extLst>
        </c:ser>
        <c:dLbls>
          <c:showLegendKey val="0"/>
          <c:showVal val="0"/>
          <c:showCatName val="0"/>
          <c:showSerName val="0"/>
          <c:showPercent val="0"/>
          <c:showBubbleSize val="0"/>
        </c:dLbls>
        <c:marker val="1"/>
        <c:smooth val="0"/>
        <c:axId val="97050624"/>
        <c:axId val="97052544"/>
      </c:lineChart>
      <c:dateAx>
        <c:axId val="97050624"/>
        <c:scaling>
          <c:orientation val="minMax"/>
        </c:scaling>
        <c:delete val="1"/>
        <c:axPos val="b"/>
        <c:numFmt formatCode="ge" sourceLinked="1"/>
        <c:majorTickMark val="none"/>
        <c:minorTickMark val="none"/>
        <c:tickLblPos val="none"/>
        <c:crossAx val="97052544"/>
        <c:crosses val="autoZero"/>
        <c:auto val="1"/>
        <c:lblOffset val="100"/>
        <c:baseTimeUnit val="years"/>
      </c:dateAx>
      <c:valAx>
        <c:axId val="9705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5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35-4310-9147-BAE6E403446B}"/>
            </c:ext>
          </c:extLst>
        </c:ser>
        <c:dLbls>
          <c:showLegendKey val="0"/>
          <c:showVal val="0"/>
          <c:showCatName val="0"/>
          <c:showSerName val="0"/>
          <c:showPercent val="0"/>
          <c:showBubbleSize val="0"/>
        </c:dLbls>
        <c:gapWidth val="150"/>
        <c:axId val="97095680"/>
        <c:axId val="9709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35-4310-9147-BAE6E403446B}"/>
            </c:ext>
          </c:extLst>
        </c:ser>
        <c:dLbls>
          <c:showLegendKey val="0"/>
          <c:showVal val="0"/>
          <c:showCatName val="0"/>
          <c:showSerName val="0"/>
          <c:showPercent val="0"/>
          <c:showBubbleSize val="0"/>
        </c:dLbls>
        <c:marker val="1"/>
        <c:smooth val="0"/>
        <c:axId val="97095680"/>
        <c:axId val="97097600"/>
      </c:lineChart>
      <c:dateAx>
        <c:axId val="97095680"/>
        <c:scaling>
          <c:orientation val="minMax"/>
        </c:scaling>
        <c:delete val="1"/>
        <c:axPos val="b"/>
        <c:numFmt formatCode="ge" sourceLinked="1"/>
        <c:majorTickMark val="none"/>
        <c:minorTickMark val="none"/>
        <c:tickLblPos val="none"/>
        <c:crossAx val="97097600"/>
        <c:crosses val="autoZero"/>
        <c:auto val="1"/>
        <c:lblOffset val="100"/>
        <c:baseTimeUnit val="years"/>
      </c:dateAx>
      <c:valAx>
        <c:axId val="9709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9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B0-41EC-963D-C5B481CD5DE2}"/>
            </c:ext>
          </c:extLst>
        </c:ser>
        <c:dLbls>
          <c:showLegendKey val="0"/>
          <c:showVal val="0"/>
          <c:showCatName val="0"/>
          <c:showSerName val="0"/>
          <c:showPercent val="0"/>
          <c:showBubbleSize val="0"/>
        </c:dLbls>
        <c:gapWidth val="150"/>
        <c:axId val="97110272"/>
        <c:axId val="9712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B0-41EC-963D-C5B481CD5DE2}"/>
            </c:ext>
          </c:extLst>
        </c:ser>
        <c:dLbls>
          <c:showLegendKey val="0"/>
          <c:showVal val="0"/>
          <c:showCatName val="0"/>
          <c:showSerName val="0"/>
          <c:showPercent val="0"/>
          <c:showBubbleSize val="0"/>
        </c:dLbls>
        <c:marker val="1"/>
        <c:smooth val="0"/>
        <c:axId val="97110272"/>
        <c:axId val="97124736"/>
      </c:lineChart>
      <c:dateAx>
        <c:axId val="97110272"/>
        <c:scaling>
          <c:orientation val="minMax"/>
        </c:scaling>
        <c:delete val="1"/>
        <c:axPos val="b"/>
        <c:numFmt formatCode="ge" sourceLinked="1"/>
        <c:majorTickMark val="none"/>
        <c:minorTickMark val="none"/>
        <c:tickLblPos val="none"/>
        <c:crossAx val="97124736"/>
        <c:crosses val="autoZero"/>
        <c:auto val="1"/>
        <c:lblOffset val="100"/>
        <c:baseTimeUnit val="years"/>
      </c:dateAx>
      <c:valAx>
        <c:axId val="9712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1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8050.82</c:v>
                </c:pt>
                <c:pt idx="1">
                  <c:v>7718.01</c:v>
                </c:pt>
                <c:pt idx="2">
                  <c:v>7139.99</c:v>
                </c:pt>
                <c:pt idx="3">
                  <c:v>6539.56</c:v>
                </c:pt>
                <c:pt idx="4">
                  <c:v>6062.27</c:v>
                </c:pt>
              </c:numCache>
            </c:numRef>
          </c:val>
          <c:extLst>
            <c:ext xmlns:c16="http://schemas.microsoft.com/office/drawing/2014/chart" uri="{C3380CC4-5D6E-409C-BE32-E72D297353CC}">
              <c16:uniqueId val="{00000000-CD62-4B21-BA66-8A9DF9BE15A9}"/>
            </c:ext>
          </c:extLst>
        </c:ser>
        <c:dLbls>
          <c:showLegendKey val="0"/>
          <c:showVal val="0"/>
          <c:showCatName val="0"/>
          <c:showSerName val="0"/>
          <c:showPercent val="0"/>
          <c:showBubbleSize val="0"/>
        </c:dLbls>
        <c:gapWidth val="150"/>
        <c:axId val="97154944"/>
        <c:axId val="9716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extLst>
            <c:ext xmlns:c16="http://schemas.microsoft.com/office/drawing/2014/chart" uri="{C3380CC4-5D6E-409C-BE32-E72D297353CC}">
              <c16:uniqueId val="{00000001-CD62-4B21-BA66-8A9DF9BE15A9}"/>
            </c:ext>
          </c:extLst>
        </c:ser>
        <c:dLbls>
          <c:showLegendKey val="0"/>
          <c:showVal val="0"/>
          <c:showCatName val="0"/>
          <c:showSerName val="0"/>
          <c:showPercent val="0"/>
          <c:showBubbleSize val="0"/>
        </c:dLbls>
        <c:marker val="1"/>
        <c:smooth val="0"/>
        <c:axId val="97154944"/>
        <c:axId val="97165312"/>
      </c:lineChart>
      <c:dateAx>
        <c:axId val="97154944"/>
        <c:scaling>
          <c:orientation val="minMax"/>
        </c:scaling>
        <c:delete val="1"/>
        <c:axPos val="b"/>
        <c:numFmt formatCode="ge" sourceLinked="1"/>
        <c:majorTickMark val="none"/>
        <c:minorTickMark val="none"/>
        <c:tickLblPos val="none"/>
        <c:crossAx val="97165312"/>
        <c:crosses val="autoZero"/>
        <c:auto val="1"/>
        <c:lblOffset val="100"/>
        <c:baseTimeUnit val="years"/>
      </c:dateAx>
      <c:valAx>
        <c:axId val="9716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5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11.92</c:v>
                </c:pt>
                <c:pt idx="1">
                  <c:v>11.98</c:v>
                </c:pt>
                <c:pt idx="2">
                  <c:v>12.08</c:v>
                </c:pt>
                <c:pt idx="3">
                  <c:v>12.95</c:v>
                </c:pt>
                <c:pt idx="4">
                  <c:v>14.24</c:v>
                </c:pt>
              </c:numCache>
            </c:numRef>
          </c:val>
          <c:extLst>
            <c:ext xmlns:c16="http://schemas.microsoft.com/office/drawing/2014/chart" uri="{C3380CC4-5D6E-409C-BE32-E72D297353CC}">
              <c16:uniqueId val="{00000000-6CFA-45E1-A573-E3B7F3090510}"/>
            </c:ext>
          </c:extLst>
        </c:ser>
        <c:dLbls>
          <c:showLegendKey val="0"/>
          <c:showVal val="0"/>
          <c:showCatName val="0"/>
          <c:showSerName val="0"/>
          <c:showPercent val="0"/>
          <c:showBubbleSize val="0"/>
        </c:dLbls>
        <c:gapWidth val="150"/>
        <c:axId val="97523200"/>
        <c:axId val="9752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extLst>
            <c:ext xmlns:c16="http://schemas.microsoft.com/office/drawing/2014/chart" uri="{C3380CC4-5D6E-409C-BE32-E72D297353CC}">
              <c16:uniqueId val="{00000001-6CFA-45E1-A573-E3B7F3090510}"/>
            </c:ext>
          </c:extLst>
        </c:ser>
        <c:dLbls>
          <c:showLegendKey val="0"/>
          <c:showVal val="0"/>
          <c:showCatName val="0"/>
          <c:showSerName val="0"/>
          <c:showPercent val="0"/>
          <c:showBubbleSize val="0"/>
        </c:dLbls>
        <c:marker val="1"/>
        <c:smooth val="0"/>
        <c:axId val="97523200"/>
        <c:axId val="97525120"/>
      </c:lineChart>
      <c:dateAx>
        <c:axId val="97523200"/>
        <c:scaling>
          <c:orientation val="minMax"/>
        </c:scaling>
        <c:delete val="1"/>
        <c:axPos val="b"/>
        <c:numFmt formatCode="ge" sourceLinked="1"/>
        <c:majorTickMark val="none"/>
        <c:minorTickMark val="none"/>
        <c:tickLblPos val="none"/>
        <c:crossAx val="97525120"/>
        <c:crosses val="autoZero"/>
        <c:auto val="1"/>
        <c:lblOffset val="100"/>
        <c:baseTimeUnit val="years"/>
      </c:dateAx>
      <c:valAx>
        <c:axId val="9752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2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705.99</c:v>
                </c:pt>
                <c:pt idx="1">
                  <c:v>708.18</c:v>
                </c:pt>
                <c:pt idx="2">
                  <c:v>721.03</c:v>
                </c:pt>
                <c:pt idx="3">
                  <c:v>694.07</c:v>
                </c:pt>
                <c:pt idx="4">
                  <c:v>646.54999999999995</c:v>
                </c:pt>
              </c:numCache>
            </c:numRef>
          </c:val>
          <c:extLst>
            <c:ext xmlns:c16="http://schemas.microsoft.com/office/drawing/2014/chart" uri="{C3380CC4-5D6E-409C-BE32-E72D297353CC}">
              <c16:uniqueId val="{00000000-B101-437D-ACC7-8F5309258968}"/>
            </c:ext>
          </c:extLst>
        </c:ser>
        <c:dLbls>
          <c:showLegendKey val="0"/>
          <c:showVal val="0"/>
          <c:showCatName val="0"/>
          <c:showSerName val="0"/>
          <c:showPercent val="0"/>
          <c:showBubbleSize val="0"/>
        </c:dLbls>
        <c:gapWidth val="150"/>
        <c:axId val="97550720"/>
        <c:axId val="9755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extLst>
            <c:ext xmlns:c16="http://schemas.microsoft.com/office/drawing/2014/chart" uri="{C3380CC4-5D6E-409C-BE32-E72D297353CC}">
              <c16:uniqueId val="{00000001-B101-437D-ACC7-8F5309258968}"/>
            </c:ext>
          </c:extLst>
        </c:ser>
        <c:dLbls>
          <c:showLegendKey val="0"/>
          <c:showVal val="0"/>
          <c:showCatName val="0"/>
          <c:showSerName val="0"/>
          <c:showPercent val="0"/>
          <c:showBubbleSize val="0"/>
        </c:dLbls>
        <c:marker val="1"/>
        <c:smooth val="0"/>
        <c:axId val="97550720"/>
        <c:axId val="97552640"/>
      </c:lineChart>
      <c:dateAx>
        <c:axId val="97550720"/>
        <c:scaling>
          <c:orientation val="minMax"/>
        </c:scaling>
        <c:delete val="1"/>
        <c:axPos val="b"/>
        <c:numFmt formatCode="ge" sourceLinked="1"/>
        <c:majorTickMark val="none"/>
        <c:minorTickMark val="none"/>
        <c:tickLblPos val="none"/>
        <c:crossAx val="97552640"/>
        <c:crosses val="autoZero"/>
        <c:auto val="1"/>
        <c:lblOffset val="100"/>
        <c:baseTimeUnit val="years"/>
      </c:dateAx>
      <c:valAx>
        <c:axId val="9755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5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5" zoomScaleNormal="100" workbookViewId="0">
      <selection activeCell="Q27" sqref="Q27"/>
    </sheetView>
  </sheetViews>
  <sheetFormatPr defaultColWidth="2.59765625" defaultRowHeight="12.75" x14ac:dyDescent="0.25"/>
  <cols>
    <col min="1" max="1" width="2.59765625" customWidth="1"/>
    <col min="2" max="62" width="3.7304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77" t="str">
        <f>データ!H6</f>
        <v>奈良県　川上村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x14ac:dyDescent="0.25">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1545</v>
      </c>
      <c r="AJ8" s="74"/>
      <c r="AK8" s="74"/>
      <c r="AL8" s="74"/>
      <c r="AM8" s="74"/>
      <c r="AN8" s="74"/>
      <c r="AO8" s="74"/>
      <c r="AP8" s="75"/>
      <c r="AQ8" s="56">
        <f>データ!R6</f>
        <v>269.26</v>
      </c>
      <c r="AR8" s="56"/>
      <c r="AS8" s="56"/>
      <c r="AT8" s="56"/>
      <c r="AU8" s="56"/>
      <c r="AV8" s="56"/>
      <c r="AW8" s="56"/>
      <c r="AX8" s="56"/>
      <c r="AY8" s="56">
        <f>データ!S6</f>
        <v>5.74</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x14ac:dyDescent="0.25">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x14ac:dyDescent="0.25">
      <c r="A10" s="2"/>
      <c r="B10" s="56" t="str">
        <f>データ!M6</f>
        <v>-</v>
      </c>
      <c r="C10" s="56"/>
      <c r="D10" s="56"/>
      <c r="E10" s="56"/>
      <c r="F10" s="56"/>
      <c r="G10" s="56"/>
      <c r="H10" s="56"/>
      <c r="I10" s="56"/>
      <c r="J10" s="56" t="str">
        <f>データ!N6</f>
        <v>該当数値なし</v>
      </c>
      <c r="K10" s="56"/>
      <c r="L10" s="56"/>
      <c r="M10" s="56"/>
      <c r="N10" s="56"/>
      <c r="O10" s="56"/>
      <c r="P10" s="56"/>
      <c r="Q10" s="56"/>
      <c r="R10" s="56">
        <f>データ!O6</f>
        <v>87.75</v>
      </c>
      <c r="S10" s="56"/>
      <c r="T10" s="56"/>
      <c r="U10" s="56"/>
      <c r="V10" s="56"/>
      <c r="W10" s="56"/>
      <c r="X10" s="56"/>
      <c r="Y10" s="56"/>
      <c r="Z10" s="64">
        <f>データ!P6</f>
        <v>1296</v>
      </c>
      <c r="AA10" s="64"/>
      <c r="AB10" s="64"/>
      <c r="AC10" s="64"/>
      <c r="AD10" s="64"/>
      <c r="AE10" s="64"/>
      <c r="AF10" s="64"/>
      <c r="AG10" s="64"/>
      <c r="AH10" s="2"/>
      <c r="AI10" s="64">
        <f>データ!T6</f>
        <v>1340</v>
      </c>
      <c r="AJ10" s="64"/>
      <c r="AK10" s="64"/>
      <c r="AL10" s="64"/>
      <c r="AM10" s="64"/>
      <c r="AN10" s="64"/>
      <c r="AO10" s="64"/>
      <c r="AP10" s="64"/>
      <c r="AQ10" s="56">
        <f>データ!U6</f>
        <v>23.95</v>
      </c>
      <c r="AR10" s="56"/>
      <c r="AS10" s="56"/>
      <c r="AT10" s="56"/>
      <c r="AU10" s="56"/>
      <c r="AV10" s="56"/>
      <c r="AW10" s="56"/>
      <c r="AX10" s="56"/>
      <c r="AY10" s="56">
        <f>データ!V6</f>
        <v>55.95</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5">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x14ac:dyDescent="0.2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2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x14ac:dyDescent="0.2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2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2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2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2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2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2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2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2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2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2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2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2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2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2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2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2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25">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2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2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2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2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2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2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2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2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2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2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2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x14ac:dyDescent="0.2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2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x14ac:dyDescent="0.2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2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2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2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2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2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2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2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25">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2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2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2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25">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2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2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2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2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x14ac:dyDescent="0.2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2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x14ac:dyDescent="0.2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2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2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2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2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2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2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2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2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2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2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2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25">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2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2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2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2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2.75" x14ac:dyDescent="0.25"/>
  <cols>
    <col min="2" max="143" width="11.86328125" customWidth="1"/>
  </cols>
  <sheetData>
    <row r="1" spans="1:143" x14ac:dyDescent="0.2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2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25">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x14ac:dyDescent="0.25">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x14ac:dyDescent="0.2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25">
      <c r="A6" s="26" t="s">
        <v>92</v>
      </c>
      <c r="B6" s="31">
        <f>B7</f>
        <v>2015</v>
      </c>
      <c r="C6" s="31">
        <f t="shared" ref="C6:V6" si="3">C7</f>
        <v>294527</v>
      </c>
      <c r="D6" s="31">
        <f t="shared" si="3"/>
        <v>47</v>
      </c>
      <c r="E6" s="31">
        <f t="shared" si="3"/>
        <v>1</v>
      </c>
      <c r="F6" s="31">
        <f t="shared" si="3"/>
        <v>0</v>
      </c>
      <c r="G6" s="31">
        <f t="shared" si="3"/>
        <v>0</v>
      </c>
      <c r="H6" s="31" t="str">
        <f t="shared" si="3"/>
        <v>奈良県　川上村</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87.75</v>
      </c>
      <c r="P6" s="32">
        <f t="shared" si="3"/>
        <v>1296</v>
      </c>
      <c r="Q6" s="32">
        <f t="shared" si="3"/>
        <v>1545</v>
      </c>
      <c r="R6" s="32">
        <f t="shared" si="3"/>
        <v>269.26</v>
      </c>
      <c r="S6" s="32">
        <f t="shared" si="3"/>
        <v>5.74</v>
      </c>
      <c r="T6" s="32">
        <f t="shared" si="3"/>
        <v>1340</v>
      </c>
      <c r="U6" s="32">
        <f t="shared" si="3"/>
        <v>23.95</v>
      </c>
      <c r="V6" s="32">
        <f t="shared" si="3"/>
        <v>55.95</v>
      </c>
      <c r="W6" s="33">
        <f>IF(W7="",NA(),W7)</f>
        <v>29.2</v>
      </c>
      <c r="X6" s="33">
        <f t="shared" ref="X6:AF6" si="4">IF(X7="",NA(),X7)</f>
        <v>35.43</v>
      </c>
      <c r="Y6" s="33">
        <f t="shared" si="4"/>
        <v>29.43</v>
      </c>
      <c r="Z6" s="33">
        <f t="shared" si="4"/>
        <v>29.35</v>
      </c>
      <c r="AA6" s="33">
        <f t="shared" si="4"/>
        <v>29.19</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8050.82</v>
      </c>
      <c r="BE6" s="33">
        <f t="shared" ref="BE6:BM6" si="7">IF(BE7="",NA(),BE7)</f>
        <v>7718.01</v>
      </c>
      <c r="BF6" s="33">
        <f t="shared" si="7"/>
        <v>7139.99</v>
      </c>
      <c r="BG6" s="33">
        <f t="shared" si="7"/>
        <v>6539.56</v>
      </c>
      <c r="BH6" s="33">
        <f t="shared" si="7"/>
        <v>6062.27</v>
      </c>
      <c r="BI6" s="33">
        <f t="shared" si="7"/>
        <v>1442.51</v>
      </c>
      <c r="BJ6" s="33">
        <f t="shared" si="7"/>
        <v>1496.15</v>
      </c>
      <c r="BK6" s="33">
        <f t="shared" si="7"/>
        <v>1462.56</v>
      </c>
      <c r="BL6" s="33">
        <f t="shared" si="7"/>
        <v>1486.62</v>
      </c>
      <c r="BM6" s="33">
        <f t="shared" si="7"/>
        <v>1510.14</v>
      </c>
      <c r="BN6" s="32" t="str">
        <f>IF(BN7="","",IF(BN7="-","【-】","【"&amp;SUBSTITUTE(TEXT(BN7,"#,##0.00"),"-","△")&amp;"】"))</f>
        <v>【1,242.90】</v>
      </c>
      <c r="BO6" s="33">
        <f>IF(BO7="",NA(),BO7)</f>
        <v>11.92</v>
      </c>
      <c r="BP6" s="33">
        <f t="shared" ref="BP6:BX6" si="8">IF(BP7="",NA(),BP7)</f>
        <v>11.98</v>
      </c>
      <c r="BQ6" s="33">
        <f t="shared" si="8"/>
        <v>12.08</v>
      </c>
      <c r="BR6" s="33">
        <f t="shared" si="8"/>
        <v>12.95</v>
      </c>
      <c r="BS6" s="33">
        <f t="shared" si="8"/>
        <v>14.24</v>
      </c>
      <c r="BT6" s="33">
        <f t="shared" si="8"/>
        <v>33.299999999999997</v>
      </c>
      <c r="BU6" s="33">
        <f t="shared" si="8"/>
        <v>33.01</v>
      </c>
      <c r="BV6" s="33">
        <f t="shared" si="8"/>
        <v>32.39</v>
      </c>
      <c r="BW6" s="33">
        <f t="shared" si="8"/>
        <v>24.39</v>
      </c>
      <c r="BX6" s="33">
        <f t="shared" si="8"/>
        <v>22.67</v>
      </c>
      <c r="BY6" s="32" t="str">
        <f>IF(BY7="","",IF(BY7="-","【-】","【"&amp;SUBSTITUTE(TEXT(BY7,"#,##0.00"),"-","△")&amp;"】"))</f>
        <v>【33.35】</v>
      </c>
      <c r="BZ6" s="33">
        <f>IF(BZ7="",NA(),BZ7)</f>
        <v>705.99</v>
      </c>
      <c r="CA6" s="33">
        <f t="shared" ref="CA6:CI6" si="9">IF(CA7="",NA(),CA7)</f>
        <v>708.18</v>
      </c>
      <c r="CB6" s="33">
        <f t="shared" si="9"/>
        <v>721.03</v>
      </c>
      <c r="CC6" s="33">
        <f t="shared" si="9"/>
        <v>694.07</v>
      </c>
      <c r="CD6" s="33">
        <f t="shared" si="9"/>
        <v>646.54999999999995</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40.93</v>
      </c>
      <c r="CL6" s="33">
        <f t="shared" ref="CL6:CT6" si="10">IF(CL7="",NA(),CL7)</f>
        <v>40.54</v>
      </c>
      <c r="CM6" s="33">
        <f t="shared" si="10"/>
        <v>39.4</v>
      </c>
      <c r="CN6" s="33">
        <f t="shared" si="10"/>
        <v>38.9</v>
      </c>
      <c r="CO6" s="33">
        <f t="shared" si="10"/>
        <v>37.82</v>
      </c>
      <c r="CP6" s="33">
        <f t="shared" si="10"/>
        <v>50.66</v>
      </c>
      <c r="CQ6" s="33">
        <f t="shared" si="10"/>
        <v>51.11</v>
      </c>
      <c r="CR6" s="33">
        <f t="shared" si="10"/>
        <v>50.49</v>
      </c>
      <c r="CS6" s="33">
        <f t="shared" si="10"/>
        <v>48.36</v>
      </c>
      <c r="CT6" s="33">
        <f t="shared" si="10"/>
        <v>48.7</v>
      </c>
      <c r="CU6" s="32" t="str">
        <f>IF(CU7="","",IF(CU7="-","【-】","【"&amp;SUBSTITUTE(TEXT(CU7,"#,##0.00"),"-","△")&amp;"】"))</f>
        <v>【57.58】</v>
      </c>
      <c r="CV6" s="33">
        <f>IF(CV7="",NA(),CV7)</f>
        <v>79.84</v>
      </c>
      <c r="CW6" s="33">
        <f t="shared" ref="CW6:DE6" si="11">IF(CW7="",NA(),CW7)</f>
        <v>79.86</v>
      </c>
      <c r="CX6" s="33">
        <f t="shared" si="11"/>
        <v>79.89</v>
      </c>
      <c r="CY6" s="33">
        <f t="shared" si="11"/>
        <v>79.989999999999995</v>
      </c>
      <c r="CZ6" s="33">
        <f t="shared" si="11"/>
        <v>80</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0.05</v>
      </c>
      <c r="ED6" s="32">
        <f t="shared" ref="ED6:EL6" si="14">IF(ED7="",NA(),ED7)</f>
        <v>0</v>
      </c>
      <c r="EE6" s="32">
        <f t="shared" si="14"/>
        <v>0</v>
      </c>
      <c r="EF6" s="32">
        <f t="shared" si="14"/>
        <v>0</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x14ac:dyDescent="0.25">
      <c r="A7" s="26"/>
      <c r="B7" s="35">
        <v>2015</v>
      </c>
      <c r="C7" s="35">
        <v>294527</v>
      </c>
      <c r="D7" s="35">
        <v>47</v>
      </c>
      <c r="E7" s="35">
        <v>1</v>
      </c>
      <c r="F7" s="35">
        <v>0</v>
      </c>
      <c r="G7" s="35">
        <v>0</v>
      </c>
      <c r="H7" s="35" t="s">
        <v>93</v>
      </c>
      <c r="I7" s="35" t="s">
        <v>94</v>
      </c>
      <c r="J7" s="35" t="s">
        <v>95</v>
      </c>
      <c r="K7" s="35" t="s">
        <v>96</v>
      </c>
      <c r="L7" s="35" t="s">
        <v>97</v>
      </c>
      <c r="M7" s="36" t="s">
        <v>98</v>
      </c>
      <c r="N7" s="36" t="s">
        <v>99</v>
      </c>
      <c r="O7" s="36">
        <v>87.75</v>
      </c>
      <c r="P7" s="36">
        <v>1296</v>
      </c>
      <c r="Q7" s="36">
        <v>1545</v>
      </c>
      <c r="R7" s="36">
        <v>269.26</v>
      </c>
      <c r="S7" s="36">
        <v>5.74</v>
      </c>
      <c r="T7" s="36">
        <v>1340</v>
      </c>
      <c r="U7" s="36">
        <v>23.95</v>
      </c>
      <c r="V7" s="36">
        <v>55.95</v>
      </c>
      <c r="W7" s="36">
        <v>29.2</v>
      </c>
      <c r="X7" s="36">
        <v>35.43</v>
      </c>
      <c r="Y7" s="36">
        <v>29.43</v>
      </c>
      <c r="Z7" s="36">
        <v>29.35</v>
      </c>
      <c r="AA7" s="36">
        <v>29.19</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8050.82</v>
      </c>
      <c r="BE7" s="36">
        <v>7718.01</v>
      </c>
      <c r="BF7" s="36">
        <v>7139.99</v>
      </c>
      <c r="BG7" s="36">
        <v>6539.56</v>
      </c>
      <c r="BH7" s="36">
        <v>6062.27</v>
      </c>
      <c r="BI7" s="36">
        <v>1442.51</v>
      </c>
      <c r="BJ7" s="36">
        <v>1496.15</v>
      </c>
      <c r="BK7" s="36">
        <v>1462.56</v>
      </c>
      <c r="BL7" s="36">
        <v>1486.62</v>
      </c>
      <c r="BM7" s="36">
        <v>1510.14</v>
      </c>
      <c r="BN7" s="36">
        <v>1242.9000000000001</v>
      </c>
      <c r="BO7" s="36">
        <v>11.92</v>
      </c>
      <c r="BP7" s="36">
        <v>11.98</v>
      </c>
      <c r="BQ7" s="36">
        <v>12.08</v>
      </c>
      <c r="BR7" s="36">
        <v>12.95</v>
      </c>
      <c r="BS7" s="36">
        <v>14.24</v>
      </c>
      <c r="BT7" s="36">
        <v>33.299999999999997</v>
      </c>
      <c r="BU7" s="36">
        <v>33.01</v>
      </c>
      <c r="BV7" s="36">
        <v>32.39</v>
      </c>
      <c r="BW7" s="36">
        <v>24.39</v>
      </c>
      <c r="BX7" s="36">
        <v>22.67</v>
      </c>
      <c r="BY7" s="36">
        <v>33.35</v>
      </c>
      <c r="BZ7" s="36">
        <v>705.99</v>
      </c>
      <c r="CA7" s="36">
        <v>708.18</v>
      </c>
      <c r="CB7" s="36">
        <v>721.03</v>
      </c>
      <c r="CC7" s="36">
        <v>694.07</v>
      </c>
      <c r="CD7" s="36">
        <v>646.54999999999995</v>
      </c>
      <c r="CE7" s="36">
        <v>526.57000000000005</v>
      </c>
      <c r="CF7" s="36">
        <v>523.08000000000004</v>
      </c>
      <c r="CG7" s="36">
        <v>530.83000000000004</v>
      </c>
      <c r="CH7" s="36">
        <v>734.18</v>
      </c>
      <c r="CI7" s="36">
        <v>789.62</v>
      </c>
      <c r="CJ7" s="36">
        <v>524.69000000000005</v>
      </c>
      <c r="CK7" s="36">
        <v>40.93</v>
      </c>
      <c r="CL7" s="36">
        <v>40.54</v>
      </c>
      <c r="CM7" s="36">
        <v>39.4</v>
      </c>
      <c r="CN7" s="36">
        <v>38.9</v>
      </c>
      <c r="CO7" s="36">
        <v>37.82</v>
      </c>
      <c r="CP7" s="36">
        <v>50.66</v>
      </c>
      <c r="CQ7" s="36">
        <v>51.11</v>
      </c>
      <c r="CR7" s="36">
        <v>50.49</v>
      </c>
      <c r="CS7" s="36">
        <v>48.36</v>
      </c>
      <c r="CT7" s="36">
        <v>48.7</v>
      </c>
      <c r="CU7" s="36">
        <v>57.58</v>
      </c>
      <c r="CV7" s="36">
        <v>79.84</v>
      </c>
      <c r="CW7" s="36">
        <v>79.86</v>
      </c>
      <c r="CX7" s="36">
        <v>79.89</v>
      </c>
      <c r="CY7" s="36">
        <v>79.989999999999995</v>
      </c>
      <c r="CZ7" s="36">
        <v>80</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0.05</v>
      </c>
      <c r="ED7" s="36">
        <v>0</v>
      </c>
      <c r="EE7" s="36">
        <v>0</v>
      </c>
      <c r="EF7" s="36">
        <v>0</v>
      </c>
      <c r="EG7" s="36">
        <v>0</v>
      </c>
      <c r="EH7" s="36">
        <v>0.61</v>
      </c>
      <c r="EI7" s="36">
        <v>0.37</v>
      </c>
      <c r="EJ7" s="36">
        <v>0.7</v>
      </c>
      <c r="EK7" s="36">
        <v>0.91</v>
      </c>
      <c r="EL7" s="36">
        <v>1.26</v>
      </c>
      <c r="EM7" s="36">
        <v>0.71</v>
      </c>
    </row>
    <row r="8" spans="1:143" x14ac:dyDescent="0.25">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x14ac:dyDescent="0.25">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25">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c0405</cp:lastModifiedBy>
  <cp:lastPrinted>2017-02-08T00:22:06Z</cp:lastPrinted>
  <dcterms:created xsi:type="dcterms:W3CDTF">2016-12-02T02:20:02Z</dcterms:created>
  <dcterms:modified xsi:type="dcterms:W3CDTF">2017-03-01T00:48:27Z</dcterms:modified>
</cp:coreProperties>
</file>