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server\KYOYU\生活環境課\水道関係\調査関係\H29\"/>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<sst xmlns="http://schemas.openxmlformats.org/spreadsheetml/2006/main" count="237" uniqueCount="124">
  <si>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</si>
  <si>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</si>
  <si>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</si>
  <si>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</si>
  <si>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</si>
  <si>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</si>
  <si>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</si>
  <si>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</si>
  <si>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</si>
  <si>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</si>
  <si>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</si>
  <si>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</si>
  <si>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</si>
  <si>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</si>
  <si>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</si>
  <si>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</si>
  <si>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</si>
  <si>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</si>
  <si>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</si>
  <si>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</si>
  <si>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</si>
  <si>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</si>
  <si>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</si>
  <si>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</si>
  <si>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</si>
  <si>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</si>
  <si>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</si>
  <si>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</si>
  <si>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</si>
  <si>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</si>
  <si>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</si>
  <si>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</si>
  <si>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</si>
  <si>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</si>
  <si>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</si>
  <si>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</si>
  <si>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</si>
  <si>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</si>
  <si>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</si>
  <si>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</si>
  <si>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</si>
  <si>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</si>
  <si>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</si>
  <si>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</si>
  <si>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</si>
  <si>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</si>
  <si>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</si>
  <si>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</si>
  <si>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</si>
  <si>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</si>
  <si>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</si>
  <si>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</si>
  <si>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</si>
  <si>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</si>
  <si>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</si>
  <si>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</si>
  <si>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</si>
  <si>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</si>
  <si>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</si>
  <si>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</si>
  <si>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</si>
  <si>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</si>
  <si>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</si>
  <si>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</si>
  <si>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</si>
  <si>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</si>
  <si>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</si>
  <si>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</si>
  <si>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</si>
  <si>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</si>
  <si>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</si>
  <si>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</si>
  <si>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</si>
  <si>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</si>
  <si>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</si>
  <si>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</si>
  <si>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</si>
  <si>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</si>
  <si>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</si>
  <si>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</si>
  <si>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</si>
  <si>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</si>
  <si>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</si>
  <si>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</si>
  <si>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</si>
  <si>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</si>
  <si>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</si>
  <si>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</si>
  <si>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</si>
  <si>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</si>
  <si>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</si>
  <si>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</si>
  <si>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</si>
  <si>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</si>
  <si>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</si>
  <si>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</si>
  <si>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</si>
  <si>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</si>
  <si>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</si>
  <si>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</si>
  <si>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</si>
  <si>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</si>
  <si>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</si>
  <si>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</si>
  <si>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</si>
  <si>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</si>
  <si>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</si>
  <si>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</si>
  <si>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奈良県　川上村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</si>
  <si>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</si>
  <si>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</si>
  <si>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</si>
  <si>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</si>
  <si>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</si>
  <si>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</si>
  <si>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</si>
  <si>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</si>
  <si>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</si>
  <si>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</si>
  <si>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</si>
  <si>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村簡易水道は昭和50年代後半に整備・更新された施設が多く、経過年数が40年に達しようとしている。今後、耐用年数を超過する施設については長寿命化・施設統合（ハード）を視野に入れ計画的に更新する必要がある。尚、漏水多発等による施設については随時更新を実施している。</t>
    <rPh sb="68" eb="69">
      <t>チョウ</t>
    </rPh>
    <rPh sb="69" eb="72">
      <t>ジュミョウカ</t>
    </rPh>
    <rPh sb="73" eb="75">
      <t>シセツ</t>
    </rPh>
    <rPh sb="75" eb="77">
      <t>トウゴウ</t>
    </rPh>
    <rPh sb="83" eb="85">
      <t>シヤ</t>
    </rPh>
    <rPh sb="86" eb="87">
      <t>イ</t>
    </rPh>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</si>
  <si>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の長寿命化・統合（ハード）・ダウンサイジングなどにより効率的な事業運営の実施をめざし整備していく。</t>
    <rPh sb="106" eb="107">
      <t>チョウ</t>
    </rPh>
    <rPh sb="107" eb="110">
      <t>ジュミョウカ</t>
    </rPh>
    <phoneticPr fontId="4"/>
  </si>
  <si>
    <t>非設置</t>
    <rPh sb="0" eb="1">
      <t>ヒ</t>
    </rPh>
    <rPh sb="1" eb="3">
      <t>セッチ</t>
    </rPh>
    <phoneticPr fontId="4"/>
  </si>
  <si>
    <t>①収益的収支比率は30％前後を推移しており、類似団体平均値70％前後に比べ非常に低い。また⑤料金回収率が約14％前後と低い値である。
本村簡易水道事業は辺地地域等を含め広範囲に小規模集落が多数点在している地理的条件のなか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ている。</t>
    <rPh sb="52" eb="53">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</si>
</sst>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0.13</c:v>
                </c:pt>
              </c:numCache>
            </c:numRef>
          </c:val>
        </c:ser>
        <c:dLbls>
          <c:showLegendKey val="0"/>
          <c:showVal val="0"/>
          <c:showCatName val="0"/>
          <c:showSerName val="0"/>
          <c:showPercent val="0"/>
          <c:showBubbleSize val="0"/>
        </c:dLbls>
        <c:gapWidth val="150"/>
        <c:axId val="185187728"/>
        <c:axId val="18518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85187728"/>
        <c:axId val="185188112"/>
      </c:lineChart>
      <c:dateAx>
        <c:axId val="185187728"/>
        <c:scaling>
          <c:orientation val="minMax"/>
        </c:scaling>
        <c:delete val="1"/>
        <c:axPos val="b"/>
        <c:numFmt formatCode="ge" sourceLinked="1"/>
        <c:majorTickMark val="none"/>
        <c:minorTickMark val="none"/>
        <c:tickLblPos val="none"/>
        <c:crossAx val="185188112"/>
        <c:crosses val="autoZero"/>
        <c:auto val="1"/>
        <c:lblOffset val="100"/>
        <c:baseTimeUnit val="years"/>
      </c:dateAx>
      <c:valAx>
        <c:axId val="18518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18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40.54</c:v>
                </c:pt>
                <c:pt idx="1">
                  <c:v>39.4</c:v>
                </c:pt>
                <c:pt idx="2">
                  <c:v>38.9</c:v>
                </c:pt>
                <c:pt idx="3">
                  <c:v>37.82</c:v>
                </c:pt>
                <c:pt idx="4">
                  <c:v>37.380000000000003</c:v>
                </c:pt>
              </c:numCache>
            </c:numRef>
          </c:val>
        </c:ser>
        <c:dLbls>
          <c:showLegendKey val="0"/>
          <c:showVal val="0"/>
          <c:showCatName val="0"/>
          <c:showSerName val="0"/>
          <c:showPercent val="0"/>
          <c:showBubbleSize val="0"/>
        </c:dLbls>
        <c:gapWidth val="150"/>
        <c:axId val="214592208"/>
        <c:axId val="21459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14592208"/>
        <c:axId val="214592600"/>
      </c:lineChart>
      <c:dateAx>
        <c:axId val="214592208"/>
        <c:scaling>
          <c:orientation val="minMax"/>
        </c:scaling>
        <c:delete val="1"/>
        <c:axPos val="b"/>
        <c:numFmt formatCode="ge" sourceLinked="1"/>
        <c:majorTickMark val="none"/>
        <c:minorTickMark val="none"/>
        <c:tickLblPos val="none"/>
        <c:crossAx val="214592600"/>
        <c:crosses val="autoZero"/>
        <c:auto val="1"/>
        <c:lblOffset val="100"/>
        <c:baseTimeUnit val="years"/>
      </c:dateAx>
      <c:valAx>
        <c:axId val="2145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9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79.86</c:v>
                </c:pt>
                <c:pt idx="1">
                  <c:v>79.89</c:v>
                </c:pt>
                <c:pt idx="2">
                  <c:v>79.989999999999995</c:v>
                </c:pt>
                <c:pt idx="3">
                  <c:v>80</c:v>
                </c:pt>
                <c:pt idx="4">
                  <c:v>80.03</c:v>
                </c:pt>
              </c:numCache>
            </c:numRef>
          </c:val>
        </c:ser>
        <c:dLbls>
          <c:showLegendKey val="0"/>
          <c:showVal val="0"/>
          <c:showCatName val="0"/>
          <c:showSerName val="0"/>
          <c:showPercent val="0"/>
          <c:showBubbleSize val="0"/>
        </c:dLbls>
        <c:gapWidth val="150"/>
        <c:axId val="214593776"/>
        <c:axId val="21459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214593776"/>
        <c:axId val="214594168"/>
      </c:lineChart>
      <c:dateAx>
        <c:axId val="214593776"/>
        <c:scaling>
          <c:orientation val="minMax"/>
        </c:scaling>
        <c:delete val="1"/>
        <c:axPos val="b"/>
        <c:numFmt formatCode="ge" sourceLinked="1"/>
        <c:majorTickMark val="none"/>
        <c:minorTickMark val="none"/>
        <c:tickLblPos val="none"/>
        <c:crossAx val="214594168"/>
        <c:crosses val="autoZero"/>
        <c:auto val="1"/>
        <c:lblOffset val="100"/>
        <c:baseTimeUnit val="years"/>
      </c:dateAx>
      <c:valAx>
        <c:axId val="21459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9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35.43</c:v>
                </c:pt>
                <c:pt idx="1">
                  <c:v>29.43</c:v>
                </c:pt>
                <c:pt idx="2">
                  <c:v>29.35</c:v>
                </c:pt>
                <c:pt idx="3">
                  <c:v>29.19</c:v>
                </c:pt>
                <c:pt idx="4">
                  <c:v>33.44</c:v>
                </c:pt>
              </c:numCache>
            </c:numRef>
          </c:val>
        </c:ser>
        <c:dLbls>
          <c:showLegendKey val="0"/>
          <c:showVal val="0"/>
          <c:showCatName val="0"/>
          <c:showSerName val="0"/>
          <c:showPercent val="0"/>
          <c:showBubbleSize val="0"/>
        </c:dLbls>
        <c:gapWidth val="150"/>
        <c:axId val="214164888"/>
        <c:axId val="21416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14164888"/>
        <c:axId val="214167320"/>
      </c:lineChart>
      <c:dateAx>
        <c:axId val="214164888"/>
        <c:scaling>
          <c:orientation val="minMax"/>
        </c:scaling>
        <c:delete val="1"/>
        <c:axPos val="b"/>
        <c:numFmt formatCode="ge" sourceLinked="1"/>
        <c:majorTickMark val="none"/>
        <c:minorTickMark val="none"/>
        <c:tickLblPos val="none"/>
        <c:crossAx val="214167320"/>
        <c:crosses val="autoZero"/>
        <c:auto val="1"/>
        <c:lblOffset val="100"/>
        <c:baseTimeUnit val="years"/>
      </c:dateAx>
      <c:valAx>
        <c:axId val="21416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6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572808"/>
        <c:axId val="2142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572808"/>
        <c:axId val="214209248"/>
      </c:lineChart>
      <c:dateAx>
        <c:axId val="213572808"/>
        <c:scaling>
          <c:orientation val="minMax"/>
        </c:scaling>
        <c:delete val="1"/>
        <c:axPos val="b"/>
        <c:numFmt formatCode="ge" sourceLinked="1"/>
        <c:majorTickMark val="none"/>
        <c:minorTickMark val="none"/>
        <c:tickLblPos val="none"/>
        <c:crossAx val="214209248"/>
        <c:crosses val="autoZero"/>
        <c:auto val="1"/>
        <c:lblOffset val="100"/>
        <c:baseTimeUnit val="years"/>
      </c:dateAx>
      <c:valAx>
        <c:axId val="2142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254184"/>
        <c:axId val="21426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254184"/>
        <c:axId val="214260712"/>
      </c:lineChart>
      <c:dateAx>
        <c:axId val="214254184"/>
        <c:scaling>
          <c:orientation val="minMax"/>
        </c:scaling>
        <c:delete val="1"/>
        <c:axPos val="b"/>
        <c:numFmt formatCode="ge" sourceLinked="1"/>
        <c:majorTickMark val="none"/>
        <c:minorTickMark val="none"/>
        <c:tickLblPos val="none"/>
        <c:crossAx val="214260712"/>
        <c:crosses val="autoZero"/>
        <c:auto val="1"/>
        <c:lblOffset val="100"/>
        <c:baseTimeUnit val="years"/>
      </c:dateAx>
      <c:valAx>
        <c:axId val="21426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5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261904"/>
        <c:axId val="21426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261904"/>
        <c:axId val="214262296"/>
      </c:lineChart>
      <c:dateAx>
        <c:axId val="214261904"/>
        <c:scaling>
          <c:orientation val="minMax"/>
        </c:scaling>
        <c:delete val="1"/>
        <c:axPos val="b"/>
        <c:numFmt formatCode="ge" sourceLinked="1"/>
        <c:majorTickMark val="none"/>
        <c:minorTickMark val="none"/>
        <c:tickLblPos val="none"/>
        <c:crossAx val="214262296"/>
        <c:crosses val="autoZero"/>
        <c:auto val="1"/>
        <c:lblOffset val="100"/>
        <c:baseTimeUnit val="years"/>
      </c:dateAx>
      <c:valAx>
        <c:axId val="21426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263472"/>
        <c:axId val="21426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263472"/>
        <c:axId val="214263864"/>
      </c:lineChart>
      <c:dateAx>
        <c:axId val="214263472"/>
        <c:scaling>
          <c:orientation val="minMax"/>
        </c:scaling>
        <c:delete val="1"/>
        <c:axPos val="b"/>
        <c:numFmt formatCode="ge" sourceLinked="1"/>
        <c:majorTickMark val="none"/>
        <c:minorTickMark val="none"/>
        <c:tickLblPos val="none"/>
        <c:crossAx val="214263864"/>
        <c:crosses val="autoZero"/>
        <c:auto val="1"/>
        <c:lblOffset val="100"/>
        <c:baseTimeUnit val="years"/>
      </c:dateAx>
      <c:valAx>
        <c:axId val="21426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6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7718.01</c:v>
                </c:pt>
                <c:pt idx="1">
                  <c:v>7139.99</c:v>
                </c:pt>
                <c:pt idx="2">
                  <c:v>6539.56</c:v>
                </c:pt>
                <c:pt idx="3">
                  <c:v>6062.27</c:v>
                </c:pt>
                <c:pt idx="4">
                  <c:v>5791.07</c:v>
                </c:pt>
              </c:numCache>
            </c:numRef>
          </c:val>
        </c:ser>
        <c:dLbls>
          <c:showLegendKey val="0"/>
          <c:showVal val="0"/>
          <c:showCatName val="0"/>
          <c:showSerName val="0"/>
          <c:showPercent val="0"/>
          <c:showBubbleSize val="0"/>
        </c:dLbls>
        <c:gapWidth val="150"/>
        <c:axId val="214432752"/>
        <c:axId val="21443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214432752"/>
        <c:axId val="214433144"/>
      </c:lineChart>
      <c:dateAx>
        <c:axId val="214432752"/>
        <c:scaling>
          <c:orientation val="minMax"/>
        </c:scaling>
        <c:delete val="1"/>
        <c:axPos val="b"/>
        <c:numFmt formatCode="ge" sourceLinked="1"/>
        <c:majorTickMark val="none"/>
        <c:minorTickMark val="none"/>
        <c:tickLblPos val="none"/>
        <c:crossAx val="214433144"/>
        <c:crosses val="autoZero"/>
        <c:auto val="1"/>
        <c:lblOffset val="100"/>
        <c:baseTimeUnit val="years"/>
      </c:dateAx>
      <c:valAx>
        <c:axId val="21443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3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11.98</c:v>
                </c:pt>
                <c:pt idx="1">
                  <c:v>12.08</c:v>
                </c:pt>
                <c:pt idx="2">
                  <c:v>12.95</c:v>
                </c:pt>
                <c:pt idx="3">
                  <c:v>14.24</c:v>
                </c:pt>
                <c:pt idx="4">
                  <c:v>14.22</c:v>
                </c:pt>
              </c:numCache>
            </c:numRef>
          </c:val>
        </c:ser>
        <c:dLbls>
          <c:showLegendKey val="0"/>
          <c:showVal val="0"/>
          <c:showCatName val="0"/>
          <c:showSerName val="0"/>
          <c:showPercent val="0"/>
          <c:showBubbleSize val="0"/>
        </c:dLbls>
        <c:gapWidth val="150"/>
        <c:axId val="214434320"/>
        <c:axId val="21443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214434320"/>
        <c:axId val="214434712"/>
      </c:lineChart>
      <c:dateAx>
        <c:axId val="214434320"/>
        <c:scaling>
          <c:orientation val="minMax"/>
        </c:scaling>
        <c:delete val="1"/>
        <c:axPos val="b"/>
        <c:numFmt formatCode="ge" sourceLinked="1"/>
        <c:majorTickMark val="none"/>
        <c:minorTickMark val="none"/>
        <c:tickLblPos val="none"/>
        <c:crossAx val="214434712"/>
        <c:crosses val="autoZero"/>
        <c:auto val="1"/>
        <c:lblOffset val="100"/>
        <c:baseTimeUnit val="years"/>
      </c:dateAx>
      <c:valAx>
        <c:axId val="21443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3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708.18</c:v>
                </c:pt>
                <c:pt idx="1">
                  <c:v>721.03</c:v>
                </c:pt>
                <c:pt idx="2">
                  <c:v>694.07</c:v>
                </c:pt>
                <c:pt idx="3">
                  <c:v>646.54999999999995</c:v>
                </c:pt>
                <c:pt idx="4">
                  <c:v>648.99</c:v>
                </c:pt>
              </c:numCache>
            </c:numRef>
          </c:val>
        </c:ser>
        <c:dLbls>
          <c:showLegendKey val="0"/>
          <c:showVal val="0"/>
          <c:showCatName val="0"/>
          <c:showSerName val="0"/>
          <c:showPercent val="0"/>
          <c:showBubbleSize val="0"/>
        </c:dLbls>
        <c:gapWidth val="150"/>
        <c:axId val="214435888"/>
        <c:axId val="21443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14435888"/>
        <c:axId val="214436280"/>
      </c:lineChart>
      <c:dateAx>
        <c:axId val="214435888"/>
        <c:scaling>
          <c:orientation val="minMax"/>
        </c:scaling>
        <c:delete val="1"/>
        <c:axPos val="b"/>
        <c:numFmt formatCode="ge" sourceLinked="1"/>
        <c:majorTickMark val="none"/>
        <c:minorTickMark val="none"/>
        <c:tickLblPos val="none"/>
        <c:crossAx val="214436280"/>
        <c:crosses val="autoZero"/>
        <c:auto val="1"/>
        <c:lblOffset val="100"/>
        <c:baseTimeUnit val="years"/>
      </c:dateAx>
      <c:valAx>
        <c:axId val="21443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3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奈良県　川上村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1497</v>
      </c>
      <c r="AM8" s="67"/>
      <c r="AN8" s="67"/>
      <c r="AO8" s="67"/>
      <c r="AP8" s="67"/>
      <c r="AQ8" s="67"/>
      <c r="AR8" s="67"/>
      <c r="AS8" s="67"/>
      <c r="AT8" s="66">
        <f>データ!$S$6</f>
        <v>269.26</v>
      </c>
      <c r="AU8" s="66"/>
      <c r="AV8" s="66"/>
      <c r="AW8" s="66"/>
      <c r="AX8" s="66"/>
      <c r="AY8" s="66"/>
      <c r="AZ8" s="66"/>
      <c r="BA8" s="66"/>
      <c r="BB8" s="66">
        <f>データ!$T$6</f>
        <v>5.56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87.85</v>
      </c>
      <c r="Q10" s="66"/>
      <c r="R10" s="66"/>
      <c r="S10" s="66"/>
      <c r="T10" s="66"/>
      <c r="U10" s="66"/>
      <c r="V10" s="66"/>
      <c r="W10" s="67">
        <f>データ!$Q$6</f>
        <v>1296</v>
      </c>
      <c r="X10" s="67"/>
      <c r="Y10" s="67"/>
      <c r="Z10" s="67"/>
      <c r="AA10" s="67"/>
      <c r="AB10" s="67"/>
      <c r="AC10" s="67"/>
      <c r="AD10" s="2"/>
      <c r="AE10" s="2"/>
      <c r="AF10" s="2"/>
      <c r="AG10" s="2"/>
      <c r="AH10" s="2"/>
      <c r="AI10" s="2"/>
      <c r="AJ10" s="2"/>
      <c r="AK10" s="2"/>
      <c r="AL10" s="67">
        <f>データ!$U$6</f>
        <v>1316</v>
      </c>
      <c r="AM10" s="67"/>
      <c r="AN10" s="67"/>
      <c r="AO10" s="67"/>
      <c r="AP10" s="67"/>
      <c r="AQ10" s="67"/>
      <c r="AR10" s="67"/>
      <c r="AS10" s="67"/>
      <c r="AT10" s="66">
        <f>データ!$V$6</f>
        <v>23.95</v>
      </c>
      <c r="AU10" s="66"/>
      <c r="AV10" s="66"/>
      <c r="AW10" s="66"/>
      <c r="AX10" s="66"/>
      <c r="AY10" s="66"/>
      <c r="AZ10" s="66"/>
      <c r="BA10" s="66"/>
      <c r="BB10" s="66">
        <f>データ!$W$6</f>
        <v>54.95</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123</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294527</v>
      </c>
      <c r="D6" s="34">
        <f t="shared" si="3"/>
        <v>47</v>
      </c>
      <c r="E6" s="34">
        <f t="shared" si="3"/>
        <v>1</v>
      </c>
      <c r="F6" s="34">
        <f t="shared" si="3"/>
        <v>0</v>
      </c>
      <c r="G6" s="34">
        <f t="shared" si="3"/>
        <v>0</v>
      </c>
      <c r="H6" s="34" t="str">
        <f t="shared" si="3"/>
        <v>奈良県　川上村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87.85</v>
      </c>
      <c r="Q6" s="35">
        <f t="shared" si="3"/>
        <v>1296</v>
      </c>
      <c r="R6" s="35">
        <f t="shared" si="3"/>
        <v>1497</v>
      </c>
      <c r="S6" s="35">
        <f t="shared" si="3"/>
        <v>269.26</v>
      </c>
      <c r="T6" s="35">
        <f t="shared" si="3"/>
        <v>5.56</v>
      </c>
      <c r="U6" s="35">
        <f t="shared" si="3"/>
        <v>1316</v>
      </c>
      <c r="V6" s="35">
        <f t="shared" si="3"/>
        <v>23.95</v>
      </c>
      <c r="W6" s="35">
        <f t="shared" si="3"/>
        <v>54.95</v>
      </c>
      <c r="X6" s="36">
        <f>IF(X7="",NA(),X7)</f>
        <v>35.43</v>
      </c>
      <c r="Y6" s="36">
        <f t="shared" ref="Y6:AG6" si="4">IF(Y7="",NA(),Y7)</f>
        <v>29.43</v>
      </c>
      <c r="Z6" s="36">
        <f t="shared" si="4"/>
        <v>29.35</v>
      </c>
      <c r="AA6" s="36">
        <f t="shared" si="4"/>
        <v>29.19</v>
      </c>
      <c r="AB6" s="36">
        <f t="shared" si="4"/>
        <v>33.44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7718.01</v>
      </c>
      <c r="BF6" s="36">
        <f t="shared" ref="BF6:BN6" si="7">IF(BF7="",NA(),BF7)</f>
        <v>7139.99</v>
      </c>
      <c r="BG6" s="36">
        <f t="shared" si="7"/>
        <v>6539.56</v>
      </c>
      <c r="BH6" s="36">
        <f t="shared" si="7"/>
        <v>6062.27</v>
      </c>
      <c r="BI6" s="36">
        <f t="shared" si="7"/>
        <v>5791.07</v>
      </c>
      <c r="BJ6" s="36">
        <f t="shared" si="7"/>
        <v>1496.15</v>
      </c>
      <c r="BK6" s="36">
        <f t="shared" si="7"/>
        <v>1462.56</v>
      </c>
      <c r="BL6" s="36">
        <f t="shared" si="7"/>
        <v>1486.62</v>
      </c>
      <c r="BM6" s="36">
        <f t="shared" si="7"/>
        <v>1510.14</v>
      </c>
      <c r="BN6" s="36">
        <f t="shared" si="7"/>
        <v>1595.62</v>
      </c>
      <c r="BO6" s="35" t="str">
        <f>IF(BO7="","",IF(BO7="-","【-】","【"&amp;SUBSTITUTE(TEXT(BO7,"#,##0.00"),"-","△")&amp;"】"))</f>
        <v>【1,280.76】</v>
      </c>
      <c r="BP6" s="36">
        <f>IF(BP7="",NA(),BP7)</f>
        <v>11.98</v>
      </c>
      <c r="BQ6" s="36">
        <f t="shared" ref="BQ6:BY6" si="8">IF(BQ7="",NA(),BQ7)</f>
        <v>12.08</v>
      </c>
      <c r="BR6" s="36">
        <f t="shared" si="8"/>
        <v>12.95</v>
      </c>
      <c r="BS6" s="36">
        <f t="shared" si="8"/>
        <v>14.24</v>
      </c>
      <c r="BT6" s="36">
        <f t="shared" si="8"/>
        <v>14.22</v>
      </c>
      <c r="BU6" s="36">
        <f t="shared" si="8"/>
        <v>33.01</v>
      </c>
      <c r="BV6" s="36">
        <f t="shared" si="8"/>
        <v>32.39</v>
      </c>
      <c r="BW6" s="36">
        <f t="shared" si="8"/>
        <v>24.39</v>
      </c>
      <c r="BX6" s="36">
        <f t="shared" si="8"/>
        <v>22.67</v>
      </c>
      <c r="BY6" s="36">
        <f t="shared" si="8"/>
        <v>37.92</v>
      </c>
      <c r="BZ6" s="35" t="str">
        <f>IF(BZ7="","",IF(BZ7="-","【-】","【"&amp;SUBSTITUTE(TEXT(BZ7,"#,##0.00"),"-","△")&amp;"】"))</f>
        <v>【53.06】</v>
      </c>
      <c r="CA6" s="36">
        <f>IF(CA7="",NA(),CA7)</f>
        <v>708.18</v>
      </c>
      <c r="CB6" s="36">
        <f t="shared" ref="CB6:CJ6" si="9">IF(CB7="",NA(),CB7)</f>
        <v>721.03</v>
      </c>
      <c r="CC6" s="36">
        <f t="shared" si="9"/>
        <v>694.07</v>
      </c>
      <c r="CD6" s="36">
        <f t="shared" si="9"/>
        <v>646.54999999999995</v>
      </c>
      <c r="CE6" s="36">
        <f t="shared" si="9"/>
        <v>648.99</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40.54</v>
      </c>
      <c r="CM6" s="36">
        <f t="shared" ref="CM6:CU6" si="10">IF(CM7="",NA(),CM7)</f>
        <v>39.4</v>
      </c>
      <c r="CN6" s="36">
        <f t="shared" si="10"/>
        <v>38.9</v>
      </c>
      <c r="CO6" s="36">
        <f t="shared" si="10"/>
        <v>37.82</v>
      </c>
      <c r="CP6" s="36">
        <f t="shared" si="10"/>
        <v>37.380000000000003</v>
      </c>
      <c r="CQ6" s="36">
        <f t="shared" si="10"/>
        <v>51.11</v>
      </c>
      <c r="CR6" s="36">
        <f t="shared" si="10"/>
        <v>50.49</v>
      </c>
      <c r="CS6" s="36">
        <f t="shared" si="10"/>
        <v>48.36</v>
      </c>
      <c r="CT6" s="36">
        <f t="shared" si="10"/>
        <v>48.7</v>
      </c>
      <c r="CU6" s="36">
        <f t="shared" si="10"/>
        <v>46.9</v>
      </c>
      <c r="CV6" s="35" t="str">
        <f>IF(CV7="","",IF(CV7="-","【-】","【"&amp;SUBSTITUTE(TEXT(CV7,"#,##0.00"),"-","△")&amp;"】"))</f>
        <v>【56.28】</v>
      </c>
      <c r="CW6" s="36">
        <f>IF(CW7="",NA(),CW7)</f>
        <v>79.86</v>
      </c>
      <c r="CX6" s="36">
        <f t="shared" ref="CX6:DF6" si="11">IF(CX7="",NA(),CX7)</f>
        <v>79.89</v>
      </c>
      <c r="CY6" s="36">
        <f t="shared" si="11"/>
        <v>79.989999999999995</v>
      </c>
      <c r="CZ6" s="36">
        <f t="shared" si="11"/>
        <v>80</v>
      </c>
      <c r="DA6" s="36">
        <f t="shared" si="11"/>
        <v>80.03</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0.13</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294527</v>
      </c>
      <c r="D7" s="38">
        <v>47</v>
      </c>
      <c r="E7" s="38">
        <v>1</v>
      </c>
      <c r="F7" s="38">
        <v>0</v>
      </c>
      <c r="G7" s="38">
        <v>0</v>
      </c>
      <c r="H7" s="38" t="s">
        <v>108</v>
      </c>
      <c r="I7" s="38" t="s">
        <v>109</v>
      </c>
      <c r="J7" s="38" t="s">
        <v>110</v>
      </c>
      <c r="K7" s="38" t="s">
        <v>111</v>
      </c>
      <c r="L7" s="38" t="s">
        <v>112</v>
      </c>
      <c r="M7" s="38"/>
      <c r="N7" s="39" t="s">
        <v>113</v>
      </c>
      <c r="O7" s="39" t="s">
        <v>114</v>
      </c>
      <c r="P7" s="39">
        <v>87.85</v>
      </c>
      <c r="Q7" s="39">
        <v>1296</v>
      </c>
      <c r="R7" s="39">
        <v>1497</v>
      </c>
      <c r="S7" s="39">
        <v>269.26</v>
      </c>
      <c r="T7" s="39">
        <v>5.56</v>
      </c>
      <c r="U7" s="39">
        <v>1316</v>
      </c>
      <c r="V7" s="39">
        <v>23.95</v>
      </c>
      <c r="W7" s="39">
        <v>54.95</v>
      </c>
      <c r="X7" s="39">
        <v>35.43</v>
      </c>
      <c r="Y7" s="39">
        <v>29.43</v>
      </c>
      <c r="Z7" s="39">
        <v>29.35</v>
      </c>
      <c r="AA7" s="39">
        <v>29.19</v>
      </c>
      <c r="AB7" s="39">
        <v>33.44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7718.01</v>
      </c>
      <c r="BF7" s="39">
        <v>7139.99</v>
      </c>
      <c r="BG7" s="39">
        <v>6539.56</v>
      </c>
      <c r="BH7" s="39">
        <v>6062.27</v>
      </c>
      <c r="BI7" s="39">
        <v>5791.07</v>
      </c>
      <c r="BJ7" s="39">
        <v>1496.15</v>
      </c>
      <c r="BK7" s="39">
        <v>1462.56</v>
      </c>
      <c r="BL7" s="39">
        <v>1486.62</v>
      </c>
      <c r="BM7" s="39">
        <v>1510.14</v>
      </c>
      <c r="BN7" s="39">
        <v>1595.62</v>
      </c>
      <c r="BO7" s="39">
        <v>1280.76</v>
      </c>
      <c r="BP7" s="39">
        <v>11.98</v>
      </c>
      <c r="BQ7" s="39">
        <v>12.08</v>
      </c>
      <c r="BR7" s="39">
        <v>12.95</v>
      </c>
      <c r="BS7" s="39">
        <v>14.24</v>
      </c>
      <c r="BT7" s="39">
        <v>14.22</v>
      </c>
      <c r="BU7" s="39">
        <v>33.01</v>
      </c>
      <c r="BV7" s="39">
        <v>32.39</v>
      </c>
      <c r="BW7" s="39">
        <v>24.39</v>
      </c>
      <c r="BX7" s="39">
        <v>22.67</v>
      </c>
      <c r="BY7" s="39">
        <v>37.92</v>
      </c>
      <c r="BZ7" s="39">
        <v>53.06</v>
      </c>
      <c r="CA7" s="39">
        <v>708.18</v>
      </c>
      <c r="CB7" s="39">
        <v>721.03</v>
      </c>
      <c r="CC7" s="39">
        <v>694.07</v>
      </c>
      <c r="CD7" s="39">
        <v>646.54999999999995</v>
      </c>
      <c r="CE7" s="39">
        <v>648.99</v>
      </c>
      <c r="CF7" s="39">
        <v>523.08000000000004</v>
      </c>
      <c r="CG7" s="39">
        <v>530.83000000000004</v>
      </c>
      <c r="CH7" s="39">
        <v>734.18</v>
      </c>
      <c r="CI7" s="39">
        <v>789.62</v>
      </c>
      <c r="CJ7" s="39">
        <v>423.18</v>
      </c>
      <c r="CK7" s="39">
        <v>314.83</v>
      </c>
      <c r="CL7" s="39">
        <v>40.54</v>
      </c>
      <c r="CM7" s="39">
        <v>39.4</v>
      </c>
      <c r="CN7" s="39">
        <v>38.9</v>
      </c>
      <c r="CO7" s="39">
        <v>37.82</v>
      </c>
      <c r="CP7" s="39">
        <v>37.380000000000003</v>
      </c>
      <c r="CQ7" s="39">
        <v>51.11</v>
      </c>
      <c r="CR7" s="39">
        <v>50.49</v>
      </c>
      <c r="CS7" s="39">
        <v>48.36</v>
      </c>
      <c r="CT7" s="39">
        <v>48.7</v>
      </c>
      <c r="CU7" s="39">
        <v>46.9</v>
      </c>
      <c r="CV7" s="39">
        <v>56.28</v>
      </c>
      <c r="CW7" s="39">
        <v>79.86</v>
      </c>
      <c r="CX7" s="39">
        <v>79.89</v>
      </c>
      <c r="CY7" s="39">
        <v>79.989999999999995</v>
      </c>
      <c r="CZ7" s="39">
        <v>80</v>
      </c>
      <c r="DA7" s="39">
        <v>80.03</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0.13</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b0405</cp:lastModifiedBy>
  <cp:lastPrinted>2018-02-16T05:11:43Z</cp:lastPrinted>
  <dcterms:created xsi:type="dcterms:W3CDTF">2017-12-25T01:45:20Z</dcterms:created>
  <dcterms:modified xsi:type="dcterms:W3CDTF">2018-02-20T07:23:58Z</dcterms:modified>
  <cp:category/>
</cp:coreProperties>
</file>