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0405\Desktop\経営比較分析表2.3〆\【経営比較分析表】2018_294527_47_010\"/>
    </mc:Choice>
  </mc:AlternateContent>
  <workbookProtection workbookAlgorithmName="SHA-512" workbookHashValue="tye3UqPATyfz9zYEUvjuHqkn8cf/xtM/D3/ekDqNqiChK0XD5FgecHHLrnPOkUVDu/jbTc+8pEsZn1NDKRWfHQ==" workbookSaltValue="RfHPpCK5pcp6qCrnCSHdJA=="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<sst xmlns="http://schemas.openxmlformats.org/spreadsheetml/2006/main" count="225" uniqueCount="111">
  <si>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</si>
  <si>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</si>
  <si>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</si>
  <si>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</si>
  <si>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</si>
  <si>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</si>
  <si>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</si>
  <si>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</si>
  <si>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</si>
  <si>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</si>
  <si>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</si>
  <si>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</si>
  <si>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</si>
  <si>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</si>
  <si>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</si>
  <si>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</si>
  <si>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</si>
  <si>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</si>
  <si>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</si>
  <si>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</si>
  <si>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</si>
  <si>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</si>
  <si>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</si>
  <si>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</si>
  <si>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</si>
  <si>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</si>
  <si>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</si>
  <si>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</si>
  <si>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</si>
  <si>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</si>
  <si>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</si>
  <si>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</si>
  <si>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</si>
  <si>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</si>
  <si>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</si>
  <si>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</si>
  <si>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</si>
  <si>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</si>
  <si>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</si>
  <si>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</si>
  <si>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</si>
  <si>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</si>
  <si>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</si>
  <si>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</si>
  <si>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</si>
  <si>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</si>
  <si>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</si>
  <si>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</si>
  <si>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</si>
  <si>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</si>
  <si>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</si>
  <si>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</si>
  <si>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</si>
  <si>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</si>
  <si>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</si>
  <si>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</si>
  <si>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</si>
  <si>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</si>
  <si>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</si>
  <si>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</si>
  <si>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</si>
  <si>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</si>
  <si>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</si>
  <si>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</si>
  <si>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</si>
  <si>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</si>
  <si>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</si>
  <si>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</si>
  <si>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</si>
  <si>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</si>
  <si>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</si>
  <si>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</si>
  <si>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</si>
  <si>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</si>
  <si>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</si>
  <si>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</si>
  <si>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</si>
  <si>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</si>
  <si>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</si>
  <si>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</si>
  <si>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</si>
  <si>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</si>
  <si>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</si>
  <si>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</si>
  <si>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</si>
  <si>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</si>
  <si>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</si>
  <si>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</si>
  <si>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</si>
  <si>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</si>
  <si>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</si>
  <si>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</si>
  <si>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</si>
  <si>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</si>
  <si>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</si>
  <si>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川上村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</si>
  <si>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</si>
  <si>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</si>
  <si>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</si>
  <si>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</si>
  <si>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</si>
  <si>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</si>
  <si>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</si>
  <si>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</si>
  <si>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</si>
  <si>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</si>
  <si>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</si>
  <si>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</si>
  <si>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①収益的収支比率は30％前後を推移しており、類似団体平均値70％前後に比べ非常に低い。また⑤料金回収率が14％前後と低い値である。
本村簡易水道事業は辺地地域を含め広範囲に小規模集落が多数点在している地理的条件の中で、給水人口は少ない。現在12施設（浄水場）で18集落に給水を行っている。生活給水を安定供給するために施設整備を進めてきており、必然と建設費用が多額となる。その額を料金収入のみでは賄い難い状況であるため、他会計より繰入を行い安定した経営に努めている。</t>
    <rPh sb="1" eb="4">
      <t>シュウエキテキ</t>
    </rPh>
    <rPh sb="4" eb="6">
      <t>シュウシ</t>
    </rPh>
    <rPh sb="6" eb="8">
      <t>ヒリツ</t>
    </rPh>
    <rPh sb="12" eb="14">
      <t>ゼンゴ</t>
    </rPh>
    <rPh sb="15" eb="17">
      <t>スイイ</t>
    </rPh>
    <rPh sb="22" eb="24">
      <t>ルイジ</t>
    </rPh>
    <rPh sb="24" eb="26">
      <t>ダンタイ</t>
    </rPh>
    <rPh sb="26" eb="29">
      <t>ヘイキンチ</t>
    </rPh>
    <rPh sb="32" eb="34">
      <t>ゼンゴ</t>
    </rPh>
    <rPh sb="35" eb="36">
      <t>クラ</t>
    </rPh>
    <rPh sb="37" eb="39">
      <t>ヒジョウ</t>
    </rPh>
    <rPh sb="40" eb="41">
      <t>ヒク</t>
    </rPh>
    <rPh sb="46" eb="48">
      <t>リョウキン</t>
    </rPh>
    <rPh sb="48" eb="50">
      <t>カイシュウ</t>
    </rPh>
    <rPh sb="50" eb="51">
      <t>リツ</t>
    </rPh>
    <rPh sb="55" eb="57">
      <t>ゼンゴ</t>
    </rPh>
    <rPh sb="58" eb="59">
      <t>ヒク</t>
    </rPh>
    <rPh sb="60" eb="61">
      <t>アタイ</t>
    </rPh>
    <rPh sb="66" eb="68">
      <t>ホンソン</t>
    </rPh>
    <rPh sb="68" eb="72">
      <t>カンイスイドウ</t>
    </rPh>
    <rPh sb="72" eb="74">
      <t>ジギョウ</t>
    </rPh>
    <rPh sb="75" eb="77">
      <t>ヘンチ</t>
    </rPh>
    <rPh sb="77" eb="79">
      <t>チイキ</t>
    </rPh>
    <rPh sb="80" eb="81">
      <t>フク</t>
    </rPh>
    <rPh sb="82" eb="85">
      <t>コウハンイ</t>
    </rPh>
    <rPh sb="86" eb="89">
      <t>ショウキボ</t>
    </rPh>
    <rPh sb="89" eb="91">
      <t>シュウラク</t>
    </rPh>
    <rPh sb="92" eb="94">
      <t>タスウ</t>
    </rPh>
    <rPh sb="94" eb="96">
      <t>テンザイ</t>
    </rPh>
    <rPh sb="100" eb="103">
      <t>チリテキ</t>
    </rPh>
    <rPh sb="103" eb="105">
      <t>ジョウケン</t>
    </rPh>
    <rPh sb="106" eb="107">
      <t>ナカ</t>
    </rPh>
    <rPh sb="109" eb="113">
      <t>キュウスイジンコウ</t>
    </rPh>
    <rPh sb="114" eb="115">
      <t>スク</t>
    </rPh>
    <rPh sb="118" eb="120">
      <t>ゲンザイ</t>
    </rPh>
    <rPh sb="122" eb="124">
      <t>シセツ</t>
    </rPh>
    <rPh sb="125" eb="128">
      <t>ジョウスイジョウ</t>
    </rPh>
    <rPh sb="132" eb="134">
      <t>シュウラク</t>
    </rPh>
    <rPh sb="135" eb="137">
      <t>キュウスイ</t>
    </rPh>
    <rPh sb="138" eb="139">
      <t>オコナ</t>
    </rPh>
    <rPh sb="144" eb="146">
      <t>セイカツ</t>
    </rPh>
    <rPh sb="146" eb="148">
      <t>キュウスイ</t>
    </rPh>
    <rPh sb="149" eb="151">
      <t>アンテイ</t>
    </rPh>
    <rPh sb="151" eb="153">
      <t>キョウキュウ</t>
    </rPh>
    <rPh sb="158" eb="160">
      <t>シセツ</t>
    </rPh>
    <rPh sb="160" eb="162">
      <t>セイビ</t>
    </rPh>
    <rPh sb="163" eb="164">
      <t>スス</t>
    </rPh>
    <rPh sb="171" eb="173">
      <t>ヒツゼン</t>
    </rPh>
    <rPh sb="174" eb="176">
      <t>ケンセツ</t>
    </rPh>
    <rPh sb="176" eb="178">
      <t>ヒヨウ</t>
    </rPh>
    <rPh sb="179" eb="181">
      <t>タガク</t>
    </rPh>
    <rPh sb="187" eb="188">
      <t>ガク</t>
    </rPh>
    <rPh sb="189" eb="191">
      <t>リョウキン</t>
    </rPh>
    <rPh sb="191" eb="193">
      <t>シュウニュウ</t>
    </rPh>
    <rPh sb="197" eb="198">
      <t>マカナ</t>
    </rPh>
    <rPh sb="199" eb="200">
      <t>ガタ</t>
    </rPh>
    <rPh sb="201" eb="203">
      <t>ジョウキョウ</t>
    </rPh>
    <rPh sb="209" eb="210">
      <t>タ</t>
    </rPh>
    <rPh sb="210" eb="212">
      <t>カイケイ</t>
    </rPh>
    <rPh sb="214" eb="216">
      <t>クリイ</t>
    </rPh>
    <rPh sb="217" eb="218">
      <t>オコナ</t>
    </rPh>
    <rPh sb="219" eb="221">
      <t>アンテイ</t>
    </rPh>
    <rPh sb="223" eb="225">
      <t>ケイエイ</t>
    </rPh>
    <rPh sb="226" eb="227">
      <t>ツト</t>
    </rPh>
    <phoneticPr fontId="4"/>
  </si>
  <si>
    <t>本村簡易水道は昭和50年代後半に整備・更新された施設が多く、経過年数が40年に達しようとしている。今後、耐用年数を経過する施設については長寿命化・施設統合（ハード）を視野に入れ計画的に更新する必要がある。尚、漏水多発等による施設については随時更新を実施している。</t>
    <rPh sb="0" eb="2">
      <t>ホンソン</t>
    </rPh>
    <rPh sb="2" eb="6">
      <t>カンイスイドウ</t>
    </rPh>
    <rPh sb="7" eb="9">
      <t>ショウワ</t>
    </rPh>
    <rPh sb="11" eb="12">
      <t>ネン</t>
    </rPh>
    <rPh sb="12" eb="13">
      <t>ダイ</t>
    </rPh>
    <rPh sb="13" eb="15">
      <t>コウハン</t>
    </rPh>
    <rPh sb="16" eb="18">
      <t>セイビ</t>
    </rPh>
    <rPh sb="19" eb="21">
      <t>コウシン</t>
    </rPh>
    <rPh sb="24" eb="26">
      <t>シセツ</t>
    </rPh>
    <rPh sb="27" eb="28">
      <t>オオ</t>
    </rPh>
    <rPh sb="30" eb="34">
      <t>ケイカネンスウ</t>
    </rPh>
    <rPh sb="37" eb="38">
      <t>ネン</t>
    </rPh>
    <rPh sb="39" eb="40">
      <t>タッ</t>
    </rPh>
    <rPh sb="49" eb="51">
      <t>コンゴ</t>
    </rPh>
    <rPh sb="52" eb="56">
      <t>タイヨウネンスウ</t>
    </rPh>
    <rPh sb="57" eb="59">
      <t>ケイカ</t>
    </rPh>
    <rPh sb="61" eb="63">
      <t>シセツ</t>
    </rPh>
    <rPh sb="68" eb="72">
      <t>チョウジュミョウカ</t>
    </rPh>
    <rPh sb="73" eb="75">
      <t>シセツ</t>
    </rPh>
    <rPh sb="75" eb="77">
      <t>トウゴウ</t>
    </rPh>
    <rPh sb="83" eb="85">
      <t>シヤ</t>
    </rPh>
    <rPh sb="86" eb="87">
      <t>イ</t>
    </rPh>
    <rPh sb="88" eb="91">
      <t>ケイカクテキ</t>
    </rPh>
    <rPh sb="92" eb="94">
      <t>コウシン</t>
    </rPh>
    <rPh sb="96" eb="98">
      <t>ヒツヨウ</t>
    </rPh>
    <rPh sb="102" eb="103">
      <t>ナオ</t>
    </rPh>
    <rPh sb="104" eb="106">
      <t>ロウスイ</t>
    </rPh>
    <rPh sb="106" eb="108">
      <t>タハツ</t>
    </rPh>
    <rPh sb="108" eb="109">
      <t>トウ</t>
    </rPh>
    <rPh sb="112" eb="114">
      <t>シセツ</t>
    </rPh>
    <rPh sb="119" eb="121">
      <t>ズイジ</t>
    </rPh>
    <rPh sb="121" eb="123">
      <t>コウシン</t>
    </rPh>
    <rPh sb="124" eb="126">
      <t>ジッシ</t>
    </rPh>
    <phoneticPr fontId="4"/>
  </si>
  <si>
    <t>本村簡易水道の現状からして、今後人口減少が進むにつれ益々非効率化が進み、苦しい経営状態が続くと思われる。しかし、安心で安定した水道水の供給のため、水道料金改正の検討を進め、必然な管更新等の計画的な実施、また施設の長寿命化・統合（ハード）・ダウンサイジングなどにより効率的な事業運営の実施をめざし整備していく。</t>
    <rPh sb="0" eb="2">
      <t>ホンソン</t>
    </rPh>
    <rPh sb="2" eb="6">
      <t>カンイスイドウ</t>
    </rPh>
    <rPh sb="7" eb="9">
      <t>ゲンジョウ</t>
    </rPh>
    <rPh sb="14" eb="16">
      <t>コンゴ</t>
    </rPh>
    <rPh sb="16" eb="18">
      <t>ジンコウ</t>
    </rPh>
    <rPh sb="18" eb="20">
      <t>ゲンショウ</t>
    </rPh>
    <rPh sb="21" eb="22">
      <t>スス</t>
    </rPh>
    <rPh sb="26" eb="28">
      <t>マスマス</t>
    </rPh>
    <rPh sb="28" eb="32">
      <t>ヒコウリツカ</t>
    </rPh>
    <rPh sb="33" eb="34">
      <t>スス</t>
    </rPh>
    <rPh sb="36" eb="37">
      <t>クル</t>
    </rPh>
    <rPh sb="39" eb="41">
      <t>ケイエイ</t>
    </rPh>
    <rPh sb="41" eb="43">
      <t>ジョウタイ</t>
    </rPh>
    <rPh sb="44" eb="45">
      <t>ツヅ</t>
    </rPh>
    <rPh sb="47" eb="48">
      <t>オモ</t>
    </rPh>
    <rPh sb="56" eb="58">
      <t>アンシン</t>
    </rPh>
    <rPh sb="59" eb="61">
      <t>アンテイ</t>
    </rPh>
    <rPh sb="63" eb="66">
      <t>スイドウスイ</t>
    </rPh>
    <rPh sb="67" eb="69">
      <t>キョウキュウ</t>
    </rPh>
    <rPh sb="73" eb="75">
      <t>スイドウ</t>
    </rPh>
    <rPh sb="75" eb="77">
      <t>リョウキン</t>
    </rPh>
    <rPh sb="77" eb="79">
      <t>カイセイ</t>
    </rPh>
    <rPh sb="80" eb="82">
      <t>ケントウ</t>
    </rPh>
    <rPh sb="83" eb="84">
      <t>スス</t>
    </rPh>
    <rPh sb="86" eb="88">
      <t>ヒツゼン</t>
    </rPh>
    <rPh sb="89" eb="90">
      <t>カン</t>
    </rPh>
    <rPh sb="90" eb="92">
      <t>コウシン</t>
    </rPh>
    <rPh sb="92" eb="93">
      <t>トウ</t>
    </rPh>
    <rPh sb="94" eb="97">
      <t>ケイカクテキ</t>
    </rPh>
    <rPh sb="98" eb="100">
      <t>ジッシ</t>
    </rPh>
    <rPh sb="103" eb="105">
      <t>シセツ</t>
    </rPh>
    <rPh sb="106" eb="110">
      <t>チョウジュミョウカ</t>
    </rPh>
    <rPh sb="111" eb="113">
      <t>トウゴウ</t>
    </rPh>
    <rPh sb="132" eb="135">
      <t>コウリツテキ</t>
    </rPh>
    <rPh sb="136" eb="138">
      <t>ジギョウ</t>
    </rPh>
    <rPh sb="138" eb="140">
      <t>ウンエイ</t>
    </rPh>
    <rPh sb="141" eb="143">
      <t>ジッシ</t>
    </rPh>
    <rPh sb="147" eb="149">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</si>
</sst>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0.13</c:v>
                </c:pt>
                <c:pt idx="3" formatCode="#,##0.00;&quot;△&quot;#,##0.00;&quot;-&quot;">
                  <c:v>2.17</c:v>
                </c:pt>
                <c:pt idx="4" formatCode="#,##0.00;&quot;△&quot;#,##0.00;&quot;-&quot;">
                  <c:v>2.17</c:v>
                </c:pt>
              </c:numCache>
            </c:numRef>
          </c:val>
          <c:extLst>
            <c:ext xmlns:c16="http://schemas.microsoft.com/office/drawing/2014/chart" uri="{C3380CC4-5D6E-409C-BE32-E72D297353CC}">
              <c16:uniqueId val="{00000000-CBE5-4FC6-B5AA-C40B31B7C1F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CBE5-4FC6-B5AA-C40B31B7C1F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38.9</c:v>
                </c:pt>
                <c:pt idx="1">
                  <c:v>37.82</c:v>
                </c:pt>
                <c:pt idx="2">
                  <c:v>37.380000000000003</c:v>
                </c:pt>
                <c:pt idx="3">
                  <c:v>36.36</c:v>
                </c:pt>
                <c:pt idx="4">
                  <c:v>35.590000000000003</c:v>
                </c:pt>
              </c:numCache>
            </c:numRef>
          </c:val>
          <c:extLst>
            <c:ext xmlns:c16="http://schemas.microsoft.com/office/drawing/2014/chart" uri="{C3380CC4-5D6E-409C-BE32-E72D297353CC}">
              <c16:uniqueId val="{00000000-BB03-4EE8-AB7B-C6EFBFFF4DE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BB03-4EE8-AB7B-C6EFBFFF4DE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79.989999999999995</c:v>
                </c:pt>
                <c:pt idx="1">
                  <c:v>80</c:v>
                </c:pt>
                <c:pt idx="2">
                  <c:v>80.03</c:v>
                </c:pt>
                <c:pt idx="3">
                  <c:v>79.930000000000007</c:v>
                </c:pt>
                <c:pt idx="4">
                  <c:v>79.87</c:v>
                </c:pt>
              </c:numCache>
            </c:numRef>
          </c:val>
          <c:extLst>
            <c:ext xmlns:c16="http://schemas.microsoft.com/office/drawing/2014/chart" uri="{C3380CC4-5D6E-409C-BE32-E72D297353CC}">
              <c16:uniqueId val="{00000000-9F74-4F25-9721-9A97C205F9F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9F74-4F25-9721-9A97C205F9F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29.35</c:v>
                </c:pt>
                <c:pt idx="1">
                  <c:v>29.19</c:v>
                </c:pt>
                <c:pt idx="2">
                  <c:v>33.44</c:v>
                </c:pt>
                <c:pt idx="3">
                  <c:v>36.29</c:v>
                </c:pt>
                <c:pt idx="4">
                  <c:v>31.48</c:v>
                </c:pt>
              </c:numCache>
            </c:numRef>
          </c:val>
          <c:extLst>
            <c:ext xmlns:c16="http://schemas.microsoft.com/office/drawing/2014/chart" uri="{C3380CC4-5D6E-409C-BE32-E72D297353CC}">
              <c16:uniqueId val="{00000000-9922-4C58-A9E3-063A09A210C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9922-4C58-A9E3-063A09A210C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B3-441C-B65D-4DE33F2F84F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B3-441C-B65D-4DE33F2F84F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6B-490D-8E85-AE0F0417D9A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6B-490D-8E85-AE0F0417D9A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04-421B-B3E8-DDE7C4F6A98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04-421B-B3E8-DDE7C4F6A98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DF-4415-8F7C-9AB1D00A2FB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DF-4415-8F7C-9AB1D00A2FB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6539.56</c:v>
                </c:pt>
                <c:pt idx="1">
                  <c:v>6062.27</c:v>
                </c:pt>
                <c:pt idx="2">
                  <c:v>5791.07</c:v>
                </c:pt>
                <c:pt idx="3">
                  <c:v>6046.83</c:v>
                </c:pt>
                <c:pt idx="4">
                  <c:v>6092.54</c:v>
                </c:pt>
              </c:numCache>
            </c:numRef>
          </c:val>
          <c:extLst>
            <c:ext xmlns:c16="http://schemas.microsoft.com/office/drawing/2014/chart" uri="{C3380CC4-5D6E-409C-BE32-E72D297353CC}">
              <c16:uniqueId val="{00000000-480C-4B36-B10F-ABD4F78581E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480C-4B36-B10F-ABD4F78581E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12.95</c:v>
                </c:pt>
                <c:pt idx="1">
                  <c:v>14.24</c:v>
                </c:pt>
                <c:pt idx="2">
                  <c:v>14.22</c:v>
                </c:pt>
                <c:pt idx="3">
                  <c:v>13.52</c:v>
                </c:pt>
                <c:pt idx="4">
                  <c:v>14.53</c:v>
                </c:pt>
              </c:numCache>
            </c:numRef>
          </c:val>
          <c:extLst>
            <c:ext xmlns:c16="http://schemas.microsoft.com/office/drawing/2014/chart" uri="{C3380CC4-5D6E-409C-BE32-E72D297353CC}">
              <c16:uniqueId val="{00000000-3C28-4418-A5B1-3523D9CB747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3C28-4418-A5B1-3523D9CB747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694.07</c:v>
                </c:pt>
                <c:pt idx="1">
                  <c:v>646.54999999999995</c:v>
                </c:pt>
                <c:pt idx="2">
                  <c:v>648.99</c:v>
                </c:pt>
                <c:pt idx="3">
                  <c:v>696.92</c:v>
                </c:pt>
                <c:pt idx="4">
                  <c:v>656.27</c:v>
                </c:pt>
              </c:numCache>
            </c:numRef>
          </c:val>
          <c:extLst>
            <c:ext xmlns:c16="http://schemas.microsoft.com/office/drawing/2014/chart" uri="{C3380CC4-5D6E-409C-BE32-E72D297353CC}">
              <c16:uniqueId val="{00000000-F289-451C-BD78-8245CC67C0A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F289-451C-BD78-8245CC67C0A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2"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奈良県　川上村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1422</v>
      </c>
      <c r="AM8" s="66"/>
      <c r="AN8" s="66"/>
      <c r="AO8" s="66"/>
      <c r="AP8" s="66"/>
      <c r="AQ8" s="66"/>
      <c r="AR8" s="66"/>
      <c r="AS8" s="66"/>
      <c r="AT8" s="65">
        <f>データ!$S$6</f>
        <v>269.26</v>
      </c>
      <c r="AU8" s="65"/>
      <c r="AV8" s="65"/>
      <c r="AW8" s="65"/>
      <c r="AX8" s="65"/>
      <c r="AY8" s="65"/>
      <c r="AZ8" s="65"/>
      <c r="BA8" s="65"/>
      <c r="BB8" s="65">
        <f>データ!$T$6</f>
        <v>5.28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87.92</v>
      </c>
      <c r="Q10" s="65"/>
      <c r="R10" s="65"/>
      <c r="S10" s="65"/>
      <c r="T10" s="65"/>
      <c r="U10" s="65"/>
      <c r="V10" s="65"/>
      <c r="W10" s="66">
        <f>データ!$Q$6</f>
        <v>1296</v>
      </c>
      <c r="X10" s="66"/>
      <c r="Y10" s="66"/>
      <c r="Z10" s="66"/>
      <c r="AA10" s="66"/>
      <c r="AB10" s="66"/>
      <c r="AC10" s="66"/>
      <c r="AD10" s="2"/>
      <c r="AE10" s="2"/>
      <c r="AF10" s="2"/>
      <c r="AG10" s="2"/>
      <c r="AH10" s="2"/>
      <c r="AI10" s="2"/>
      <c r="AJ10" s="2"/>
      <c r="AK10" s="2"/>
      <c r="AL10" s="66">
        <f>データ!$U$6</f>
        <v>1237</v>
      </c>
      <c r="AM10" s="66"/>
      <c r="AN10" s="66"/>
      <c r="AO10" s="66"/>
      <c r="AP10" s="66"/>
      <c r="AQ10" s="66"/>
      <c r="AR10" s="66"/>
      <c r="AS10" s="66"/>
      <c r="AT10" s="65">
        <f>データ!$V$6</f>
        <v>23.95</v>
      </c>
      <c r="AU10" s="65"/>
      <c r="AV10" s="65"/>
      <c r="AW10" s="65"/>
      <c r="AX10" s="65"/>
      <c r="AY10" s="65"/>
      <c r="AZ10" s="65"/>
      <c r="BA10" s="65"/>
      <c r="BB10" s="65">
        <f>データ!$W$6</f>
        <v>51.65</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108</v>
      </c>
      <c r="BM16" s="50"/>
      <c r="BN16" s="50"/>
      <c r="BO16" s="50"/>
      <c r="BP16" s="50"/>
      <c r="BQ16" s="50"/>
      <c r="BR16" s="50"/>
      <c r="BS16" s="50"/>
      <c r="BT16" s="50"/>
      <c r="BU16" s="50"/>
      <c r="BV16" s="50"/>
      <c r="BW16" s="50"/>
      <c r="BX16" s="50"/>
      <c r="BY16" s="50"/>
      <c r="BZ16" s="5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2">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50"/>
      <c r="BN66" s="50"/>
      <c r="BO66" s="50"/>
      <c r="BP66" s="50"/>
      <c r="BQ66" s="50"/>
      <c r="BR66" s="50"/>
      <c r="BS66" s="50"/>
      <c r="BT66" s="50"/>
      <c r="BU66" s="50"/>
      <c r="BV66" s="50"/>
      <c r="BW66" s="50"/>
      <c r="BX66" s="50"/>
      <c r="BY66" s="50"/>
      <c r="BZ66" s="5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C73mEzix02mFzPdSATcAfL9z7paNyQzhNi/l5oR17ARVxad5jsBtaCR6BFk0u/xN9Rea3w9ArRFIbjtzwM+7DQ==" saltValue="7ShfEjlFKsuxcy/cGsdeT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53</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9" t="s">
        <v>54</v>
      </c>
      <c r="B4" s="31"/>
      <c r="C4" s="31"/>
      <c r="D4" s="31"/>
      <c r="E4" s="31"/>
      <c r="F4" s="31"/>
      <c r="G4" s="31"/>
      <c r="H4" s="79"/>
      <c r="I4" s="80"/>
      <c r="J4" s="80"/>
      <c r="K4" s="80"/>
      <c r="L4" s="80"/>
      <c r="M4" s="80"/>
      <c r="N4" s="80"/>
      <c r="O4" s="80"/>
      <c r="P4" s="80"/>
      <c r="Q4" s="80"/>
      <c r="R4" s="80"/>
      <c r="S4" s="80"/>
      <c r="T4" s="80"/>
      <c r="U4" s="80"/>
      <c r="V4" s="80"/>
      <c r="W4" s="81"/>
      <c r="X4" s="75" t="s">
        <v>55</v>
      </c>
      <c r="Y4" s="75"/>
      <c r="Z4" s="75"/>
      <c r="AA4" s="75"/>
      <c r="AB4" s="75"/>
      <c r="AC4" s="75"/>
      <c r="AD4" s="75"/>
      <c r="AE4" s="75"/>
      <c r="AF4" s="75"/>
      <c r="AG4" s="75"/>
      <c r="AH4" s="75"/>
      <c r="AI4" s="75" t="s">
        <v>56</v>
      </c>
      <c r="AJ4" s="75"/>
      <c r="AK4" s="75"/>
      <c r="AL4" s="75"/>
      <c r="AM4" s="75"/>
      <c r="AN4" s="75"/>
      <c r="AO4" s="75"/>
      <c r="AP4" s="75"/>
      <c r="AQ4" s="75"/>
      <c r="AR4" s="75"/>
      <c r="AS4" s="75"/>
      <c r="AT4" s="75" t="s">
        <v>57</v>
      </c>
      <c r="AU4" s="75"/>
      <c r="AV4" s="75"/>
      <c r="AW4" s="75"/>
      <c r="AX4" s="75"/>
      <c r="AY4" s="75"/>
      <c r="AZ4" s="75"/>
      <c r="BA4" s="75"/>
      <c r="BB4" s="75"/>
      <c r="BC4" s="75"/>
      <c r="BD4" s="75"/>
      <c r="BE4" s="75" t="s">
        <v>58</v>
      </c>
      <c r="BF4" s="75"/>
      <c r="BG4" s="75"/>
      <c r="BH4" s="75"/>
      <c r="BI4" s="75"/>
      <c r="BJ4" s="75"/>
      <c r="BK4" s="75"/>
      <c r="BL4" s="75"/>
      <c r="BM4" s="75"/>
      <c r="BN4" s="75"/>
      <c r="BO4" s="75"/>
      <c r="BP4" s="75" t="s">
        <v>59</v>
      </c>
      <c r="BQ4" s="75"/>
      <c r="BR4" s="75"/>
      <c r="BS4" s="75"/>
      <c r="BT4" s="75"/>
      <c r="BU4" s="75"/>
      <c r="BV4" s="75"/>
      <c r="BW4" s="75"/>
      <c r="BX4" s="75"/>
      <c r="BY4" s="75"/>
      <c r="BZ4" s="75"/>
      <c r="CA4" s="75" t="s">
        <v>60</v>
      </c>
      <c r="CB4" s="75"/>
      <c r="CC4" s="75"/>
      <c r="CD4" s="75"/>
      <c r="CE4" s="75"/>
      <c r="CF4" s="75"/>
      <c r="CG4" s="75"/>
      <c r="CH4" s="75"/>
      <c r="CI4" s="75"/>
      <c r="CJ4" s="75"/>
      <c r="CK4" s="75"/>
      <c r="CL4" s="75" t="s">
        <v>61</v>
      </c>
      <c r="CM4" s="75"/>
      <c r="CN4" s="75"/>
      <c r="CO4" s="75"/>
      <c r="CP4" s="75"/>
      <c r="CQ4" s="75"/>
      <c r="CR4" s="75"/>
      <c r="CS4" s="75"/>
      <c r="CT4" s="75"/>
      <c r="CU4" s="75"/>
      <c r="CV4" s="75"/>
      <c r="CW4" s="75" t="s">
        <v>62</v>
      </c>
      <c r="CX4" s="75"/>
      <c r="CY4" s="75"/>
      <c r="CZ4" s="75"/>
      <c r="DA4" s="75"/>
      <c r="DB4" s="75"/>
      <c r="DC4" s="75"/>
      <c r="DD4" s="75"/>
      <c r="DE4" s="75"/>
      <c r="DF4" s="75"/>
      <c r="DG4" s="75"/>
      <c r="DH4" s="75" t="s">
        <v>63</v>
      </c>
      <c r="DI4" s="75"/>
      <c r="DJ4" s="75"/>
      <c r="DK4" s="75"/>
      <c r="DL4" s="75"/>
      <c r="DM4" s="75"/>
      <c r="DN4" s="75"/>
      <c r="DO4" s="75"/>
      <c r="DP4" s="75"/>
      <c r="DQ4" s="75"/>
      <c r="DR4" s="75"/>
      <c r="DS4" s="75" t="s">
        <v>64</v>
      </c>
      <c r="DT4" s="75"/>
      <c r="DU4" s="75"/>
      <c r="DV4" s="75"/>
      <c r="DW4" s="75"/>
      <c r="DX4" s="75"/>
      <c r="DY4" s="75"/>
      <c r="DZ4" s="75"/>
      <c r="EA4" s="75"/>
      <c r="EB4" s="75"/>
      <c r="EC4" s="75"/>
      <c r="ED4" s="75" t="s">
        <v>65</v>
      </c>
      <c r="EE4" s="75"/>
      <c r="EF4" s="75"/>
      <c r="EG4" s="75"/>
      <c r="EH4" s="75"/>
      <c r="EI4" s="75"/>
      <c r="EJ4" s="75"/>
      <c r="EK4" s="75"/>
      <c r="EL4" s="75"/>
      <c r="EM4" s="75"/>
      <c r="EN4" s="75"/>
    </row>
    <row r="5" spans="1:144" x14ac:dyDescent="0.2">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2">
      <c r="A6" s="29" t="s">
        <v>94</v>
      </c>
      <c r="B6" s="34">
        <f>B7</f>
        <v>2018</v>
      </c>
      <c r="C6" s="34">
        <f t="shared" ref="C6:W6" si="3">C7</f>
        <v>294527</v>
      </c>
      <c r="D6" s="34">
        <f t="shared" si="3"/>
        <v>47</v>
      </c>
      <c r="E6" s="34">
        <f t="shared" si="3"/>
        <v>1</v>
      </c>
      <c r="F6" s="34">
        <f t="shared" si="3"/>
        <v>0</v>
      </c>
      <c r="G6" s="34">
        <f t="shared" si="3"/>
        <v>0</v>
      </c>
      <c r="H6" s="34" t="str">
        <f t="shared" si="3"/>
        <v>奈良県　川上村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87.92</v>
      </c>
      <c r="Q6" s="35">
        <f t="shared" si="3"/>
        <v>1296</v>
      </c>
      <c r="R6" s="35">
        <f t="shared" si="3"/>
        <v>1422</v>
      </c>
      <c r="S6" s="35">
        <f t="shared" si="3"/>
        <v>269.26</v>
      </c>
      <c r="T6" s="35">
        <f t="shared" si="3"/>
        <v>5.28</v>
      </c>
      <c r="U6" s="35">
        <f t="shared" si="3"/>
        <v>1237</v>
      </c>
      <c r="V6" s="35">
        <f t="shared" si="3"/>
        <v>23.95</v>
      </c>
      <c r="W6" s="35">
        <f t="shared" si="3"/>
        <v>51.65</v>
      </c>
      <c r="X6" s="36">
        <f>IF(X7="",NA(),X7)</f>
        <v>29.35</v>
      </c>
      <c r="Y6" s="36">
        <f t="shared" ref="Y6:AG6" si="4">IF(Y7="",NA(),Y7)</f>
        <v>29.19</v>
      </c>
      <c r="Z6" s="36">
        <f t="shared" si="4"/>
        <v>33.44</v>
      </c>
      <c r="AA6" s="36">
        <f t="shared" si="4"/>
        <v>36.29</v>
      </c>
      <c r="AB6" s="36">
        <f t="shared" si="4"/>
        <v>31.48</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6539.56</v>
      </c>
      <c r="BF6" s="36">
        <f t="shared" ref="BF6:BN6" si="7">IF(BF7="",NA(),BF7)</f>
        <v>6062.27</v>
      </c>
      <c r="BG6" s="36">
        <f t="shared" si="7"/>
        <v>5791.07</v>
      </c>
      <c r="BH6" s="36">
        <f t="shared" si="7"/>
        <v>6046.83</v>
      </c>
      <c r="BI6" s="36">
        <f t="shared" si="7"/>
        <v>6092.54</v>
      </c>
      <c r="BJ6" s="36">
        <f t="shared" si="7"/>
        <v>1486.62</v>
      </c>
      <c r="BK6" s="36">
        <f t="shared" si="7"/>
        <v>1510.14</v>
      </c>
      <c r="BL6" s="36">
        <f t="shared" si="7"/>
        <v>1595.62</v>
      </c>
      <c r="BM6" s="36">
        <f t="shared" si="7"/>
        <v>1302.33</v>
      </c>
      <c r="BN6" s="36">
        <f t="shared" si="7"/>
        <v>1274.21</v>
      </c>
      <c r="BO6" s="35" t="str">
        <f>IF(BO7="","",IF(BO7="-","【-】","【"&amp;SUBSTITUTE(TEXT(BO7,"#,##0.00"),"-","△")&amp;"】"))</f>
        <v>【1,074.14】</v>
      </c>
      <c r="BP6" s="36">
        <f>IF(BP7="",NA(),BP7)</f>
        <v>12.95</v>
      </c>
      <c r="BQ6" s="36">
        <f t="shared" ref="BQ6:BY6" si="8">IF(BQ7="",NA(),BQ7)</f>
        <v>14.24</v>
      </c>
      <c r="BR6" s="36">
        <f t="shared" si="8"/>
        <v>14.22</v>
      </c>
      <c r="BS6" s="36">
        <f t="shared" si="8"/>
        <v>13.52</v>
      </c>
      <c r="BT6" s="36">
        <f t="shared" si="8"/>
        <v>14.53</v>
      </c>
      <c r="BU6" s="36">
        <f t="shared" si="8"/>
        <v>24.39</v>
      </c>
      <c r="BV6" s="36">
        <f t="shared" si="8"/>
        <v>22.67</v>
      </c>
      <c r="BW6" s="36">
        <f t="shared" si="8"/>
        <v>37.92</v>
      </c>
      <c r="BX6" s="36">
        <f t="shared" si="8"/>
        <v>40.89</v>
      </c>
      <c r="BY6" s="36">
        <f t="shared" si="8"/>
        <v>41.25</v>
      </c>
      <c r="BZ6" s="35" t="str">
        <f>IF(BZ7="","",IF(BZ7="-","【-】","【"&amp;SUBSTITUTE(TEXT(BZ7,"#,##0.00"),"-","△")&amp;"】"))</f>
        <v>【54.36】</v>
      </c>
      <c r="CA6" s="36">
        <f>IF(CA7="",NA(),CA7)</f>
        <v>694.07</v>
      </c>
      <c r="CB6" s="36">
        <f t="shared" ref="CB6:CJ6" si="9">IF(CB7="",NA(),CB7)</f>
        <v>646.54999999999995</v>
      </c>
      <c r="CC6" s="36">
        <f t="shared" si="9"/>
        <v>648.99</v>
      </c>
      <c r="CD6" s="36">
        <f t="shared" si="9"/>
        <v>696.92</v>
      </c>
      <c r="CE6" s="36">
        <f t="shared" si="9"/>
        <v>656.27</v>
      </c>
      <c r="CF6" s="36">
        <f t="shared" si="9"/>
        <v>734.18</v>
      </c>
      <c r="CG6" s="36">
        <f t="shared" si="9"/>
        <v>789.62</v>
      </c>
      <c r="CH6" s="36">
        <f t="shared" si="9"/>
        <v>423.18</v>
      </c>
      <c r="CI6" s="36">
        <f t="shared" si="9"/>
        <v>383.2</v>
      </c>
      <c r="CJ6" s="36">
        <f t="shared" si="9"/>
        <v>383.25</v>
      </c>
      <c r="CK6" s="35" t="str">
        <f>IF(CK7="","",IF(CK7="-","【-】","【"&amp;SUBSTITUTE(TEXT(CK7,"#,##0.00"),"-","△")&amp;"】"))</f>
        <v>【296.40】</v>
      </c>
      <c r="CL6" s="36">
        <f>IF(CL7="",NA(),CL7)</f>
        <v>38.9</v>
      </c>
      <c r="CM6" s="36">
        <f t="shared" ref="CM6:CU6" si="10">IF(CM7="",NA(),CM7)</f>
        <v>37.82</v>
      </c>
      <c r="CN6" s="36">
        <f t="shared" si="10"/>
        <v>37.380000000000003</v>
      </c>
      <c r="CO6" s="36">
        <f t="shared" si="10"/>
        <v>36.36</v>
      </c>
      <c r="CP6" s="36">
        <f t="shared" si="10"/>
        <v>35.590000000000003</v>
      </c>
      <c r="CQ6" s="36">
        <f t="shared" si="10"/>
        <v>48.36</v>
      </c>
      <c r="CR6" s="36">
        <f t="shared" si="10"/>
        <v>48.7</v>
      </c>
      <c r="CS6" s="36">
        <f t="shared" si="10"/>
        <v>46.9</v>
      </c>
      <c r="CT6" s="36">
        <f t="shared" si="10"/>
        <v>47.95</v>
      </c>
      <c r="CU6" s="36">
        <f t="shared" si="10"/>
        <v>48.26</v>
      </c>
      <c r="CV6" s="35" t="str">
        <f>IF(CV7="","",IF(CV7="-","【-】","【"&amp;SUBSTITUTE(TEXT(CV7,"#,##0.00"),"-","△")&amp;"】"))</f>
        <v>【55.95】</v>
      </c>
      <c r="CW6" s="36">
        <f>IF(CW7="",NA(),CW7)</f>
        <v>79.989999999999995</v>
      </c>
      <c r="CX6" s="36">
        <f t="shared" ref="CX6:DF6" si="11">IF(CX7="",NA(),CX7)</f>
        <v>80</v>
      </c>
      <c r="CY6" s="36">
        <f t="shared" si="11"/>
        <v>80.03</v>
      </c>
      <c r="CZ6" s="36">
        <f t="shared" si="11"/>
        <v>79.930000000000007</v>
      </c>
      <c r="DA6" s="36">
        <f t="shared" si="11"/>
        <v>79.87</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0.13</v>
      </c>
      <c r="EG6" s="36">
        <f t="shared" si="14"/>
        <v>2.17</v>
      </c>
      <c r="EH6" s="36">
        <f t="shared" si="14"/>
        <v>2.17</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2">
      <c r="A7" s="29"/>
      <c r="B7" s="38">
        <v>2018</v>
      </c>
      <c r="C7" s="38">
        <v>294527</v>
      </c>
      <c r="D7" s="38">
        <v>47</v>
      </c>
      <c r="E7" s="38">
        <v>1</v>
      </c>
      <c r="F7" s="38">
        <v>0</v>
      </c>
      <c r="G7" s="38">
        <v>0</v>
      </c>
      <c r="H7" s="38" t="s">
        <v>95</v>
      </c>
      <c r="I7" s="38" t="s">
        <v>96</v>
      </c>
      <c r="J7" s="38" t="s">
        <v>97</v>
      </c>
      <c r="K7" s="38" t="s">
        <v>98</v>
      </c>
      <c r="L7" s="38" t="s">
        <v>99</v>
      </c>
      <c r="M7" s="38" t="s">
        <v>100</v>
      </c>
      <c r="N7" s="39" t="s">
        <v>101</v>
      </c>
      <c r="O7" s="39" t="s">
        <v>102</v>
      </c>
      <c r="P7" s="39">
        <v>87.92</v>
      </c>
      <c r="Q7" s="39">
        <v>1296</v>
      </c>
      <c r="R7" s="39">
        <v>1422</v>
      </c>
      <c r="S7" s="39">
        <v>269.26</v>
      </c>
      <c r="T7" s="39">
        <v>5.28</v>
      </c>
      <c r="U7" s="39">
        <v>1237</v>
      </c>
      <c r="V7" s="39">
        <v>23.95</v>
      </c>
      <c r="W7" s="39">
        <v>51.65</v>
      </c>
      <c r="X7" s="39">
        <v>29.35</v>
      </c>
      <c r="Y7" s="39">
        <v>29.19</v>
      </c>
      <c r="Z7" s="39">
        <v>33.44</v>
      </c>
      <c r="AA7" s="39">
        <v>36.29</v>
      </c>
      <c r="AB7" s="39">
        <v>31.48</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6539.56</v>
      </c>
      <c r="BF7" s="39">
        <v>6062.27</v>
      </c>
      <c r="BG7" s="39">
        <v>5791.07</v>
      </c>
      <c r="BH7" s="39">
        <v>6046.83</v>
      </c>
      <c r="BI7" s="39">
        <v>6092.54</v>
      </c>
      <c r="BJ7" s="39">
        <v>1486.62</v>
      </c>
      <c r="BK7" s="39">
        <v>1510.14</v>
      </c>
      <c r="BL7" s="39">
        <v>1595.62</v>
      </c>
      <c r="BM7" s="39">
        <v>1302.33</v>
      </c>
      <c r="BN7" s="39">
        <v>1274.21</v>
      </c>
      <c r="BO7" s="39">
        <v>1074.1400000000001</v>
      </c>
      <c r="BP7" s="39">
        <v>12.95</v>
      </c>
      <c r="BQ7" s="39">
        <v>14.24</v>
      </c>
      <c r="BR7" s="39">
        <v>14.22</v>
      </c>
      <c r="BS7" s="39">
        <v>13.52</v>
      </c>
      <c r="BT7" s="39">
        <v>14.53</v>
      </c>
      <c r="BU7" s="39">
        <v>24.39</v>
      </c>
      <c r="BV7" s="39">
        <v>22.67</v>
      </c>
      <c r="BW7" s="39">
        <v>37.92</v>
      </c>
      <c r="BX7" s="39">
        <v>40.89</v>
      </c>
      <c r="BY7" s="39">
        <v>41.25</v>
      </c>
      <c r="BZ7" s="39">
        <v>54.36</v>
      </c>
      <c r="CA7" s="39">
        <v>694.07</v>
      </c>
      <c r="CB7" s="39">
        <v>646.54999999999995</v>
      </c>
      <c r="CC7" s="39">
        <v>648.99</v>
      </c>
      <c r="CD7" s="39">
        <v>696.92</v>
      </c>
      <c r="CE7" s="39">
        <v>656.27</v>
      </c>
      <c r="CF7" s="39">
        <v>734.18</v>
      </c>
      <c r="CG7" s="39">
        <v>789.62</v>
      </c>
      <c r="CH7" s="39">
        <v>423.18</v>
      </c>
      <c r="CI7" s="39">
        <v>383.2</v>
      </c>
      <c r="CJ7" s="39">
        <v>383.25</v>
      </c>
      <c r="CK7" s="39">
        <v>296.39999999999998</v>
      </c>
      <c r="CL7" s="39">
        <v>38.9</v>
      </c>
      <c r="CM7" s="39">
        <v>37.82</v>
      </c>
      <c r="CN7" s="39">
        <v>37.380000000000003</v>
      </c>
      <c r="CO7" s="39">
        <v>36.36</v>
      </c>
      <c r="CP7" s="39">
        <v>35.590000000000003</v>
      </c>
      <c r="CQ7" s="39">
        <v>48.36</v>
      </c>
      <c r="CR7" s="39">
        <v>48.7</v>
      </c>
      <c r="CS7" s="39">
        <v>46.9</v>
      </c>
      <c r="CT7" s="39">
        <v>47.95</v>
      </c>
      <c r="CU7" s="39">
        <v>48.26</v>
      </c>
      <c r="CV7" s="39">
        <v>55.95</v>
      </c>
      <c r="CW7" s="39">
        <v>79.989999999999995</v>
      </c>
      <c r="CX7" s="39">
        <v>80</v>
      </c>
      <c r="CY7" s="39">
        <v>80.03</v>
      </c>
      <c r="CZ7" s="39">
        <v>79.930000000000007</v>
      </c>
      <c r="DA7" s="39">
        <v>79.87</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0.13</v>
      </c>
      <c r="EG7" s="39">
        <v>2.17</v>
      </c>
      <c r="EH7" s="39">
        <v>2.17</v>
      </c>
      <c r="EI7" s="39">
        <v>0.91</v>
      </c>
      <c r="EJ7" s="39">
        <v>1.26</v>
      </c>
      <c r="EK7" s="39">
        <v>0.78</v>
      </c>
      <c r="EL7" s="39">
        <v>0.56999999999999995</v>
      </c>
      <c r="EM7" s="39">
        <v>0.62</v>
      </c>
      <c r="EN7" s="39">
        <v>0.54</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b0405</cp:lastModifiedBy>
  <dcterms:created xsi:type="dcterms:W3CDTF">2019-12-05T04:38:26Z</dcterms:created>
  <dcterms:modified xsi:type="dcterms:W3CDTF">2020-01-15T01:43:09Z</dcterms:modified>
  <cp:category/>
</cp:coreProperties>
</file>